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31.12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3" i="1" l="1"/>
  <c r="E127" i="1"/>
  <c r="E62" i="1"/>
  <c r="C35" i="1"/>
  <c r="D35" i="1"/>
  <c r="E36" i="1"/>
  <c r="C25" i="1"/>
  <c r="D18" i="1"/>
  <c r="C18" i="1"/>
  <c r="E146" i="1" l="1"/>
  <c r="E60" i="1"/>
  <c r="D13" i="1" l="1"/>
  <c r="E170" i="1" l="1"/>
  <c r="E4" i="1"/>
  <c r="D176" i="1" l="1"/>
  <c r="D23" i="1"/>
  <c r="C6" i="1" l="1"/>
  <c r="D184" i="1" l="1"/>
  <c r="E169" i="1"/>
  <c r="E171" i="1"/>
  <c r="E172" i="1"/>
  <c r="E173" i="1"/>
  <c r="E174" i="1"/>
  <c r="E166" i="1"/>
  <c r="D165" i="1"/>
  <c r="C165" i="1"/>
  <c r="E156" i="1"/>
  <c r="E157" i="1"/>
  <c r="E158" i="1"/>
  <c r="E159" i="1"/>
  <c r="E160" i="1"/>
  <c r="E161" i="1"/>
  <c r="E162" i="1"/>
  <c r="E163" i="1"/>
  <c r="E164" i="1"/>
  <c r="D155" i="1"/>
  <c r="C155" i="1"/>
  <c r="E151" i="1"/>
  <c r="E152" i="1"/>
  <c r="D129" i="1"/>
  <c r="D125" i="1"/>
  <c r="E120" i="1"/>
  <c r="D115" i="1"/>
  <c r="C115" i="1"/>
  <c r="E123" i="1"/>
  <c r="E118" i="1"/>
  <c r="E121" i="1"/>
  <c r="E117" i="1"/>
  <c r="E116" i="1"/>
  <c r="D112" i="1"/>
  <c r="C112" i="1"/>
  <c r="E97" i="1"/>
  <c r="E93" i="1"/>
  <c r="E95" i="1"/>
  <c r="D66" i="1"/>
  <c r="C66" i="1"/>
  <c r="E74" i="1"/>
  <c r="E70" i="1"/>
  <c r="E46" i="1"/>
  <c r="E165" i="1" l="1"/>
  <c r="E155" i="1"/>
  <c r="C41" i="1"/>
  <c r="E40" i="1"/>
  <c r="D39" i="1"/>
  <c r="C39" i="1"/>
  <c r="D108" i="1"/>
  <c r="D15" i="1"/>
  <c r="E39" i="1" l="1"/>
  <c r="E119" i="1"/>
  <c r="E122" i="1"/>
  <c r="E115" i="1" l="1"/>
  <c r="E147" i="1"/>
  <c r="D11" i="1"/>
  <c r="D9" i="1"/>
  <c r="C9" i="1"/>
  <c r="C11" i="1"/>
  <c r="E16" i="1"/>
  <c r="C15" i="1"/>
  <c r="E15" i="1" s="1"/>
  <c r="E12" i="1"/>
  <c r="E11" i="1" l="1"/>
  <c r="E64" i="1"/>
  <c r="C23" i="1"/>
  <c r="E135" i="1" l="1"/>
  <c r="D3" i="1" l="1"/>
  <c r="E126" i="1" l="1"/>
  <c r="D150" i="1" l="1"/>
  <c r="C150" i="1"/>
  <c r="C125" i="1"/>
  <c r="C108" i="1"/>
  <c r="E154" i="1" l="1"/>
  <c r="D153" i="1"/>
  <c r="C153" i="1"/>
  <c r="E14" i="1"/>
  <c r="C13" i="1"/>
  <c r="E13" i="1" l="1"/>
  <c r="E153" i="1"/>
  <c r="D20" i="1" l="1"/>
  <c r="D144" i="1"/>
  <c r="D136" i="1" l="1"/>
  <c r="D41" i="1"/>
  <c r="E194" i="1" l="1"/>
  <c r="C193" i="1"/>
  <c r="D191" i="1"/>
  <c r="C191" i="1"/>
  <c r="E192" i="1"/>
  <c r="E193" i="1" l="1"/>
  <c r="C144" i="1" l="1"/>
  <c r="C129" i="1" l="1"/>
  <c r="D110" i="1"/>
  <c r="C110" i="1"/>
  <c r="E42" i="1"/>
  <c r="E149" i="1"/>
  <c r="E145" i="1"/>
  <c r="D133" i="1"/>
  <c r="C133" i="1"/>
  <c r="E134" i="1"/>
  <c r="E130" i="1"/>
  <c r="E113" i="1"/>
  <c r="E24" i="1" l="1"/>
  <c r="D6" i="1"/>
  <c r="C3" i="1" l="1"/>
  <c r="C28" i="1"/>
  <c r="D25" i="1"/>
  <c r="D22" i="1" s="1"/>
  <c r="E111" i="1" l="1"/>
  <c r="E110" i="1" l="1"/>
  <c r="E112" i="1"/>
  <c r="E125" i="1"/>
  <c r="D28" i="1"/>
  <c r="D17" i="1"/>
  <c r="E23" i="1" l="1"/>
  <c r="E57" i="1"/>
  <c r="E56" i="1"/>
  <c r="D142" i="1" l="1"/>
  <c r="E108" i="1"/>
  <c r="E109" i="1"/>
  <c r="D140" i="1"/>
  <c r="D85" i="1" l="1"/>
  <c r="E67" i="1"/>
  <c r="E68" i="1"/>
  <c r="E69" i="1"/>
  <c r="E71" i="1"/>
  <c r="E72" i="1"/>
  <c r="E73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92" i="1"/>
  <c r="E94" i="1"/>
  <c r="E96" i="1"/>
  <c r="E98" i="1"/>
  <c r="E100" i="1"/>
  <c r="E101" i="1"/>
  <c r="E102" i="1"/>
  <c r="E103" i="1"/>
  <c r="E104" i="1"/>
  <c r="E105" i="1"/>
  <c r="E106" i="1"/>
  <c r="E107" i="1"/>
  <c r="E128" i="1"/>
  <c r="E132" i="1"/>
  <c r="E137" i="1"/>
  <c r="E138" i="1"/>
  <c r="E139" i="1"/>
  <c r="E141" i="1"/>
  <c r="E143" i="1"/>
  <c r="E65" i="1"/>
  <c r="E180" i="1" l="1"/>
  <c r="E37" i="1"/>
  <c r="D33" i="1"/>
  <c r="D31" i="1"/>
  <c r="E186" i="1"/>
  <c r="C189" i="1"/>
  <c r="D30" i="1" l="1"/>
  <c r="E133" i="1"/>
  <c r="E35" i="1"/>
  <c r="C33" i="1"/>
  <c r="C31" i="1"/>
  <c r="C22" i="1"/>
  <c r="C20" i="1"/>
  <c r="C17" i="1" s="1"/>
  <c r="E17" i="1" l="1"/>
  <c r="C30" i="1"/>
  <c r="E144" i="1"/>
  <c r="E150" i="1"/>
  <c r="C142" i="1" l="1"/>
  <c r="E142" i="1" s="1"/>
  <c r="C44" i="1"/>
  <c r="E185" i="1" l="1"/>
  <c r="E187" i="1"/>
  <c r="E188" i="1"/>
  <c r="E189" i="1"/>
  <c r="E190" i="1"/>
  <c r="E191" i="1"/>
  <c r="E20" i="1"/>
  <c r="E21" i="1"/>
  <c r="E30" i="1" l="1"/>
  <c r="D44" i="1" l="1"/>
  <c r="D168" i="1"/>
  <c r="C184" i="1"/>
  <c r="C140" i="1"/>
  <c r="E182" i="1"/>
  <c r="E181" i="1"/>
  <c r="E179" i="1"/>
  <c r="E178" i="1"/>
  <c r="E177" i="1"/>
  <c r="C176" i="1"/>
  <c r="C168" i="1"/>
  <c r="C136" i="1"/>
  <c r="D99" i="1"/>
  <c r="C99" i="1"/>
  <c r="C85" i="1"/>
  <c r="D75" i="1"/>
  <c r="C75" i="1"/>
  <c r="E63" i="1"/>
  <c r="E61" i="1"/>
  <c r="E59" i="1"/>
  <c r="E58" i="1"/>
  <c r="E55" i="1"/>
  <c r="E54" i="1"/>
  <c r="E53" i="1"/>
  <c r="E52" i="1"/>
  <c r="E51" i="1"/>
  <c r="E50" i="1"/>
  <c r="E49" i="1"/>
  <c r="E48" i="1"/>
  <c r="E47" i="1"/>
  <c r="E45" i="1"/>
  <c r="E41" i="1"/>
  <c r="E34" i="1"/>
  <c r="E33" i="1"/>
  <c r="E32" i="1"/>
  <c r="E31" i="1"/>
  <c r="E29" i="1"/>
  <c r="E28" i="1"/>
  <c r="E26" i="1"/>
  <c r="E25" i="1"/>
  <c r="E19" i="1"/>
  <c r="E18" i="1"/>
  <c r="E10" i="1"/>
  <c r="E9" i="1"/>
  <c r="E7" i="1"/>
  <c r="E6" i="1"/>
  <c r="E3" i="1"/>
  <c r="C195" i="1" l="1"/>
  <c r="D195" i="1"/>
  <c r="E85" i="1"/>
  <c r="E75" i="1"/>
  <c r="E140" i="1"/>
  <c r="E66" i="1"/>
  <c r="E129" i="1"/>
  <c r="E99" i="1"/>
  <c r="E136" i="1"/>
  <c r="E184" i="1"/>
  <c r="E22" i="1"/>
  <c r="E44" i="1"/>
  <c r="E168" i="1"/>
  <c r="E176" i="1"/>
  <c r="E195" i="1" l="1"/>
</calcChain>
</file>

<file path=xl/sharedStrings.xml><?xml version="1.0" encoding="utf-8"?>
<sst xmlns="http://schemas.openxmlformats.org/spreadsheetml/2006/main" count="225" uniqueCount="115">
  <si>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</si>
  <si>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</si>
  <si>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</si>
  <si>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</si>
  <si>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</si>
  <si>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</si>
  <si>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</si>
  <si>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</si>
  <si>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</si>
  <si>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</si>
  <si>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</si>
  <si>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</si>
  <si>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</si>
  <si>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</si>
  <si>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</si>
  <si>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</si>
  <si>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</si>
  <si>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</si>
  <si>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</si>
  <si>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</si>
  <si>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</si>
  <si>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</si>
  <si>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</si>
  <si>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</si>
  <si>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</si>
  <si>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</si>
  <si>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</si>
  <si>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</si>
  <si>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</si>
  <si>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</si>
  <si>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</si>
  <si>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</si>
  <si>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</si>
  <si>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</si>
  <si>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</si>
  <si>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</si>
  <si>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</si>
  <si>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</si>
  <si>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</si>
  <si>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</si>
  <si>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</si>
  <si>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</si>
  <si>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</si>
  <si>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</si>
  <si>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</si>
  <si>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</si>
  <si>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</si>
  <si>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</si>
  <si>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</si>
  <si>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</si>
  <si>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</si>
  <si>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</si>
  <si>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</si>
  <si>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</si>
  <si>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</si>
  <si>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</si>
  <si>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</si>
  <si>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</si>
  <si>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</si>
  <si>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</si>
  <si>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</si>
  <si>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</si>
  <si>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</si>
  <si>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</si>
  <si>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</si>
  <si>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</si>
  <si>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</si>
  <si>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</si>
  <si>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</si>
  <si>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</si>
  <si>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</si>
  <si>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</si>
  <si>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</si>
  <si>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програм прекограничне сарадње Мађарска-Србија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</si>
  <si>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</si>
  <si>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</si>
  <si>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</si>
  <si>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</si>
  <si>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</si>
  <si>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</si>
  <si>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</si>
  <si>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</si>
  <si>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</si>
  <si>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</si>
  <si>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</si>
  <si>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</si>
  <si>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</si>
  <si>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</si>
  <si>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</si>
  <si>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</si>
  <si>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</si>
  <si>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</si>
  <si>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</si>
  <si>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</si>
  <si>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</si>
  <si>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</si>
  <si>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</si>
  <si>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</si>
  <si>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</si>
  <si>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</si>
  <si>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</si>
  <si>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</si>
  <si>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425-Текуће поправке и одржавање зграда и објеката</t>
  </si>
  <si>
    <t>Пројекат за изградњу тунелске везе од Карађорђеве до Дунавске улице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</si>
  <si>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</si>
  <si>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</si>
  <si>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Парламентарни и локални избори</t>
  </si>
  <si>
    <t>Текућа апропријација 2024. год.</t>
  </si>
  <si>
    <t>441-Отплата домаћих камата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</si>
  <si>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</si>
  <si>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</si>
  <si>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</si>
  <si>
    <t xml:space="preserve">484-Накнада штете за повреде или штету насталу услед елементарних непогода </t>
  </si>
  <si>
    <t xml:space="preserve">Извршено до 31.12.2024. </t>
  </si>
  <si>
    <t>444-пратећи трошкова задуживања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</si>
</sst>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0">
    <xf numFmtId="0" fontId="0" fillId="0" borderId="0" xfId="0"/>
    <xf numFmtId="0" fontId="0" fillId="2" borderId="0" xfId="0" applyFill="1"/>
    <xf numFmtId="0" fontId="0" fillId="0" borderId="0" xfId="0" applyBorder="1"/>
    <xf numFmtId="0" fontId="15" fillId="0" borderId="0" xfId="0" applyFont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right" wrapText="1"/>
    </xf>
    <xf numFmtId="4" fontId="5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9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2" xfId="0" applyNumberFormat="1" applyFont="1" applyFill="1" applyBorder="1" applyAlignment="1"/>
    <xf numFmtId="4" fontId="5" fillId="0" borderId="40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/>
    <xf numFmtId="4" fontId="1" fillId="0" borderId="29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4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8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/>
    <xf numFmtId="4" fontId="4" fillId="0" borderId="29" xfId="0" applyNumberFormat="1" applyFont="1" applyFill="1" applyBorder="1" applyAlignment="1">
      <alignment horizontal="right" wrapText="1"/>
    </xf>
    <xf numFmtId="4" fontId="9" fillId="0" borderId="31" xfId="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/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4" fillId="0" borderId="19" xfId="0" applyNumberFormat="1" applyFont="1" applyFill="1" applyBorder="1" applyAlignment="1"/>
    <xf numFmtId="4" fontId="1" fillId="0" borderId="37" xfId="0" applyNumberFormat="1" applyFont="1" applyFill="1" applyBorder="1" applyAlignment="1">
      <alignment horizontal="right" wrapText="1"/>
    </xf>
    <xf numFmtId="4" fontId="6" fillId="0" borderId="26" xfId="0" applyNumberFormat="1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3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40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3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4" fontId="5" fillId="0" borderId="2" xfId="0" applyNumberFormat="1" applyFont="1" applyFill="1" applyBorder="1" applyAlignment="1">
      <alignment horizontal="right"/>
    </xf>
    <xf numFmtId="4" fontId="6" fillId="0" borderId="43" xfId="0" applyNumberFormat="1" applyFont="1" applyFill="1" applyBorder="1" applyAlignment="1">
      <alignment horizontal="right" wrapText="1"/>
    </xf>
    <xf numFmtId="4" fontId="4" fillId="0" borderId="31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4" fillId="0" borderId="45" xfId="0" applyNumberFormat="1" applyFont="1" applyFill="1" applyBorder="1" applyAlignment="1">
      <alignment horizontal="right"/>
    </xf>
    <xf numFmtId="4" fontId="4" fillId="0" borderId="46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/>
    <xf numFmtId="4" fontId="5" fillId="0" borderId="31" xfId="0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33" xfId="0" quotePrefix="1" applyFont="1" applyFill="1" applyBorder="1" applyAlignment="1"/>
    <xf numFmtId="0" fontId="3" fillId="0" borderId="9" xfId="0" applyFont="1" applyFill="1" applyBorder="1" applyAlignment="1">
      <alignment horizontal="left" vertical="center" wrapText="1"/>
    </xf>
    <xf numFmtId="0" fontId="4" fillId="0" borderId="24" xfId="0" quotePrefix="1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1" fillId="0" borderId="3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2" fillId="0" borderId="32" xfId="0" quotePrefix="1" applyFont="1" applyFill="1" applyBorder="1" applyAlignment="1"/>
    <xf numFmtId="0" fontId="2" fillId="0" borderId="10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" fillId="0" borderId="35" xfId="0" applyFont="1" applyFill="1" applyBorder="1"/>
    <xf numFmtId="0" fontId="6" fillId="0" borderId="13" xfId="0" applyFont="1" applyFill="1" applyBorder="1" applyAlignment="1">
      <alignment wrapText="1"/>
    </xf>
    <xf numFmtId="0" fontId="2" fillId="0" borderId="33" xfId="0" quotePrefix="1" applyFont="1" applyFill="1" applyBorder="1" applyAlignment="1">
      <alignment vertical="top"/>
    </xf>
    <xf numFmtId="0" fontId="2" fillId="0" borderId="26" xfId="0" applyFont="1" applyFill="1" applyBorder="1" applyAlignment="1">
      <alignment horizontal="left" wrapText="1"/>
    </xf>
    <xf numFmtId="0" fontId="4" fillId="0" borderId="27" xfId="0" quotePrefix="1" applyFont="1" applyFill="1" applyBorder="1" applyAlignment="1">
      <alignment horizontal="right"/>
    </xf>
    <xf numFmtId="0" fontId="4" fillId="0" borderId="15" xfId="0" applyFont="1" applyFill="1" applyBorder="1" applyAlignment="1">
      <alignment wrapText="1"/>
    </xf>
    <xf numFmtId="0" fontId="1" fillId="0" borderId="27" xfId="0" applyFont="1" applyFill="1" applyBorder="1"/>
    <xf numFmtId="0" fontId="6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32" xfId="0" quotePrefix="1" applyFont="1" applyFill="1" applyBorder="1" applyAlignment="1">
      <alignment horizontal="right"/>
    </xf>
    <xf numFmtId="0" fontId="1" fillId="0" borderId="36" xfId="0" applyFont="1" applyFill="1" applyBorder="1"/>
    <xf numFmtId="0" fontId="6" fillId="0" borderId="16" xfId="0" applyFont="1" applyFill="1" applyBorder="1" applyAlignment="1">
      <alignment wrapText="1"/>
    </xf>
    <xf numFmtId="0" fontId="4" fillId="0" borderId="27" xfId="0" applyFont="1" applyFill="1" applyBorder="1"/>
    <xf numFmtId="0" fontId="2" fillId="0" borderId="32" xfId="0" quotePrefix="1" applyFont="1" applyFill="1" applyBorder="1" applyAlignment="1">
      <alignment vertical="top"/>
    </xf>
    <xf numFmtId="0" fontId="3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4" fillId="0" borderId="30" xfId="0" quotePrefix="1" applyFont="1" applyFill="1" applyBorder="1" applyAlignment="1">
      <alignment horizontal="right"/>
    </xf>
    <xf numFmtId="0" fontId="2" fillId="0" borderId="14" xfId="0" applyFont="1" applyFill="1" applyBorder="1" applyAlignment="1">
      <alignment wrapText="1"/>
    </xf>
    <xf numFmtId="0" fontId="1" fillId="0" borderId="38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49" fontId="4" fillId="0" borderId="27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30" xfId="0" applyFont="1" applyFill="1" applyBorder="1"/>
    <xf numFmtId="0" fontId="6" fillId="0" borderId="17" xfId="0" applyFont="1" applyFill="1" applyBorder="1" applyAlignment="1">
      <alignment wrapText="1"/>
    </xf>
    <xf numFmtId="0" fontId="2" fillId="0" borderId="2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wrapText="1"/>
    </xf>
    <xf numFmtId="0" fontId="4" fillId="0" borderId="35" xfId="0" quotePrefix="1" applyFont="1" applyFill="1" applyBorder="1" applyAlignment="1">
      <alignment horizontal="right"/>
    </xf>
    <xf numFmtId="0" fontId="2" fillId="0" borderId="39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1" fillId="0" borderId="24" xfId="0" applyFont="1" applyFill="1" applyBorder="1"/>
    <xf numFmtId="0" fontId="4" fillId="0" borderId="24" xfId="0" applyFont="1" applyFill="1" applyBorder="1"/>
    <xf numFmtId="0" fontId="4" fillId="0" borderId="33" xfId="0" quotePrefix="1" applyFont="1" applyFill="1" applyBorder="1" applyAlignment="1">
      <alignment horizontal="right"/>
    </xf>
    <xf numFmtId="49" fontId="4" fillId="0" borderId="2" xfId="0" applyNumberFormat="1" applyFont="1" applyFill="1" applyBorder="1" applyAlignment="1" applyProtection="1">
      <alignment wrapText="1"/>
    </xf>
    <xf numFmtId="0" fontId="1" fillId="0" borderId="41" xfId="1" applyFont="1" applyFill="1" applyBorder="1"/>
    <xf numFmtId="0" fontId="6" fillId="0" borderId="14" xfId="0" applyFont="1" applyFill="1" applyBorder="1" applyAlignment="1">
      <alignment wrapText="1"/>
    </xf>
    <xf numFmtId="0" fontId="4" fillId="0" borderId="41" xfId="0" applyFont="1" applyFill="1" applyBorder="1"/>
    <xf numFmtId="0" fontId="1" fillId="0" borderId="41" xfId="0" applyFont="1" applyFill="1" applyBorder="1"/>
    <xf numFmtId="0" fontId="6" fillId="0" borderId="12" xfId="0" applyFont="1" applyFill="1" applyBorder="1" applyAlignment="1">
      <alignment wrapText="1"/>
    </xf>
    <xf numFmtId="0" fontId="5" fillId="0" borderId="33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42" xfId="0" applyFont="1" applyFill="1" applyBorder="1"/>
    <xf numFmtId="0" fontId="7" fillId="0" borderId="17" xfId="0" applyFont="1" applyFill="1" applyBorder="1" applyAlignment="1">
      <alignment wrapText="1"/>
    </xf>
    <xf numFmtId="0" fontId="5" fillId="0" borderId="44" xfId="0" applyFont="1" applyFill="1" applyBorder="1"/>
    <xf numFmtId="0" fontId="4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5" fillId="0" borderId="24" xfId="0" applyFont="1" applyFill="1" applyBorder="1"/>
    <xf numFmtId="0" fontId="6" fillId="0" borderId="9" xfId="0" applyFont="1" applyFill="1" applyBorder="1" applyAlignment="1">
      <alignment wrapText="1"/>
    </xf>
    <xf numFmtId="0" fontId="5" fillId="0" borderId="32" xfId="0" applyFont="1" applyFill="1" applyBorder="1"/>
    <xf numFmtId="0" fontId="4" fillId="0" borderId="33" xfId="0" applyFont="1" applyFill="1" applyBorder="1"/>
    <xf numFmtId="0" fontId="4" fillId="0" borderId="32" xfId="0" applyFont="1" applyFill="1" applyBorder="1"/>
    <xf numFmtId="0" fontId="1" fillId="0" borderId="42" xfId="0" applyFont="1" applyFill="1" applyBorder="1"/>
    <xf numFmtId="0" fontId="7" fillId="0" borderId="23" xfId="0" applyFont="1" applyFill="1" applyBorder="1" applyAlignment="1">
      <alignment wrapText="1"/>
    </xf>
    <xf numFmtId="0" fontId="5" fillId="0" borderId="41" xfId="0" applyFont="1" applyFill="1" applyBorder="1"/>
    <xf numFmtId="0" fontId="5" fillId="0" borderId="30" xfId="0" applyFont="1" applyFill="1" applyBorder="1"/>
    <xf numFmtId="0" fontId="4" fillId="0" borderId="45" xfId="0" applyFont="1" applyFill="1" applyBorder="1" applyAlignment="1">
      <alignment wrapText="1"/>
    </xf>
    <xf numFmtId="0" fontId="2" fillId="0" borderId="33" xfId="0" applyFont="1" applyFill="1" applyBorder="1" applyAlignment="1">
      <alignment horizontal="left"/>
    </xf>
    <xf numFmtId="0" fontId="1" fillId="0" borderId="36" xfId="1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left"/>
    </xf>
    <xf numFmtId="0" fontId="2" fillId="0" borderId="9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27" xfId="0" applyFont="1" applyFill="1" applyBorder="1" applyAlignment="1">
      <alignment horizontal="right"/>
    </xf>
    <xf numFmtId="0" fontId="5" fillId="0" borderId="3" xfId="0" applyFont="1" applyFill="1" applyBorder="1" applyAlignment="1">
      <alignment wrapText="1"/>
    </xf>
    <xf numFmtId="0" fontId="2" fillId="0" borderId="41" xfId="0" applyFont="1" applyFill="1" applyBorder="1" applyAlignment="1">
      <alignment horizontal="left"/>
    </xf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22" xfId="0" applyFill="1" applyBorder="1"/>
    <xf numFmtId="0" fontId="12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49" fontId="4" fillId="0" borderId="24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wrapText="1"/>
    </xf>
    <xf numFmtId="4" fontId="6" fillId="0" borderId="19" xfId="0" applyNumberFormat="1" applyFont="1" applyFill="1" applyBorder="1" applyAlignment="1"/>
    <xf numFmtId="0" fontId="1" fillId="0" borderId="38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6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topLeftCell="A178" zoomScaleNormal="100" workbookViewId="0">
      <selection activeCell="C212" sqref="C212"/>
    </sheetView>
  </sheetViews>
  <sheetFormatPr defaultRowHeight="15" x14ac:dyDescent="0.25"/>
  <cols>
    <col min="2" max="2" width="40" style="4" customWidth="1"/>
    <col min="3" max="3" width="19.140625" style="6" customWidth="1"/>
    <col min="4" max="4" width="17.5703125" style="6" customWidth="1"/>
    <col min="5" max="5" width="16" style="6" customWidth="1"/>
    <col min="6" max="6" width="1.5703125" customWidth="1"/>
    <col min="8" max="8" width="8.85546875" customWidth="1"/>
    <col min="10" max="10" width="17.5703125" bestFit="1" customWidth="1"/>
  </cols>
  <sheetData>
    <row r="1" spans="1:5" ht="34.5" thickBot="1" x14ac:dyDescent="0.3">
      <c r="A1" s="107" t="s">
        <v>0</v>
      </c>
      <c r="B1" s="108"/>
      <c r="C1" s="8" t="s">
        <v>107</v>
      </c>
      <c r="D1" s="5" t="s">
        <v>113</v>
      </c>
      <c r="E1" s="9" t="s">
        <v>1</v>
      </c>
    </row>
    <row r="2" spans="1:5" x14ac:dyDescent="0.25">
      <c r="A2" s="109" t="s">
        <v>2</v>
      </c>
      <c r="B2" s="110" t="s">
        <v>3</v>
      </c>
      <c r="C2" s="10"/>
      <c r="D2" s="11"/>
      <c r="E2" s="12"/>
    </row>
    <row r="3" spans="1:5" x14ac:dyDescent="0.25">
      <c r="A3" s="111" t="s">
        <v>4</v>
      </c>
      <c r="B3" s="112" t="s">
        <v>5</v>
      </c>
      <c r="C3" s="13">
        <f>C4</f>
        <v>3960074000</v>
      </c>
      <c r="D3" s="13">
        <f>D4</f>
        <v>3723654188.27</v>
      </c>
      <c r="E3" s="14">
        <f>SUM(D3/C3*100)</f>
        <v>94.0299142962985</v>
      </c>
    </row>
    <row r="4" spans="1:5" ht="15.75" thickBot="1" x14ac:dyDescent="0.3">
      <c r="A4" s="113"/>
      <c r="B4" s="114" t="s">
        <v>6</v>
      </c>
      <c r="C4" s="15">
        <v>3960074000</v>
      </c>
      <c r="D4" s="15">
        <v>3723654188.27</v>
      </c>
      <c r="E4" s="16">
        <f t="shared" ref="E4:E82" si="0">SUM(D4/C4*100)</f>
        <v>94.0299142962985</v>
      </c>
    </row>
    <row r="5" spans="1:5" x14ac:dyDescent="0.25">
      <c r="A5" s="115" t="s">
        <v>7</v>
      </c>
      <c r="B5" s="116" t="s">
        <v>8</v>
      </c>
      <c r="C5" s="17"/>
      <c r="D5" s="18"/>
      <c r="E5" s="19"/>
    </row>
    <row r="6" spans="1:5" x14ac:dyDescent="0.25">
      <c r="A6" s="111" t="s">
        <v>9</v>
      </c>
      <c r="B6" s="117" t="s">
        <v>10</v>
      </c>
      <c r="C6" s="20">
        <f>C7</f>
        <v>38298539000</v>
      </c>
      <c r="D6" s="20">
        <f>D7</f>
        <v>38164008616</v>
      </c>
      <c r="E6" s="21">
        <f t="shared" si="0"/>
        <v>99.648732334149869</v>
      </c>
    </row>
    <row r="7" spans="1:5" ht="15.75" thickBot="1" x14ac:dyDescent="0.3">
      <c r="A7" s="118"/>
      <c r="B7" s="119" t="s">
        <v>11</v>
      </c>
      <c r="C7" s="22">
        <v>38298539000</v>
      </c>
      <c r="D7" s="23">
        <v>38164008616</v>
      </c>
      <c r="E7" s="16">
        <f t="shared" si="0"/>
        <v>99.648732334149869</v>
      </c>
    </row>
    <row r="8" spans="1:5" ht="38.25" customHeight="1" x14ac:dyDescent="0.25">
      <c r="A8" s="120" t="s">
        <v>14</v>
      </c>
      <c r="B8" s="121" t="s">
        <v>15</v>
      </c>
      <c r="C8" s="24"/>
      <c r="D8" s="24"/>
      <c r="E8" s="25"/>
    </row>
    <row r="9" spans="1:5" ht="23.25" x14ac:dyDescent="0.25">
      <c r="A9" s="122" t="s">
        <v>96</v>
      </c>
      <c r="B9" s="123" t="s">
        <v>16</v>
      </c>
      <c r="C9" s="20">
        <f>+C10</f>
        <v>13987000000</v>
      </c>
      <c r="D9" s="20">
        <f>+D10</f>
        <v>13916254038.459999</v>
      </c>
      <c r="E9" s="21">
        <f t="shared" si="0"/>
        <v>99.494202033745609</v>
      </c>
    </row>
    <row r="10" spans="1:5" x14ac:dyDescent="0.25">
      <c r="A10" s="124"/>
      <c r="B10" s="125" t="s">
        <v>17</v>
      </c>
      <c r="C10" s="26">
        <v>13987000000</v>
      </c>
      <c r="D10" s="26">
        <v>13916254038.459999</v>
      </c>
      <c r="E10" s="27">
        <f t="shared" si="0"/>
        <v>99.494202033745609</v>
      </c>
    </row>
    <row r="11" spans="1:5" ht="23.25" x14ac:dyDescent="0.25">
      <c r="A11" s="122">
        <v>4010</v>
      </c>
      <c r="B11" s="126" t="s">
        <v>103</v>
      </c>
      <c r="C11" s="20">
        <f>+C12</f>
        <v>6070000000</v>
      </c>
      <c r="D11" s="20">
        <f>+D12</f>
        <v>5937099159.1599998</v>
      </c>
      <c r="E11" s="21">
        <f t="shared" si="0"/>
        <v>97.810529804942334</v>
      </c>
    </row>
    <row r="12" spans="1:5" x14ac:dyDescent="0.25">
      <c r="A12" s="124"/>
      <c r="B12" s="125" t="s">
        <v>63</v>
      </c>
      <c r="C12" s="26">
        <v>6070000000</v>
      </c>
      <c r="D12" s="26">
        <v>5937099159.1599998</v>
      </c>
      <c r="E12" s="27">
        <f t="shared" si="0"/>
        <v>97.810529804942334</v>
      </c>
    </row>
    <row r="13" spans="1:5" ht="23.25" x14ac:dyDescent="0.25">
      <c r="A13" s="127">
        <v>5073</v>
      </c>
      <c r="B13" s="126" t="s">
        <v>99</v>
      </c>
      <c r="C13" s="28">
        <f>C14</f>
        <v>31090000000</v>
      </c>
      <c r="D13" s="28">
        <f>D14</f>
        <v>25633034614.310001</v>
      </c>
      <c r="E13" s="19">
        <f t="shared" si="0"/>
        <v>82.447843725667425</v>
      </c>
    </row>
    <row r="14" spans="1:5" x14ac:dyDescent="0.25">
      <c r="A14" s="128"/>
      <c r="B14" s="129" t="s">
        <v>63</v>
      </c>
      <c r="C14" s="29">
        <v>31090000000</v>
      </c>
      <c r="D14" s="29">
        <v>25633034614.310001</v>
      </c>
      <c r="E14" s="30">
        <f t="shared" si="0"/>
        <v>82.447843725667425</v>
      </c>
    </row>
    <row r="15" spans="1:5" x14ac:dyDescent="0.25">
      <c r="A15" s="130">
        <v>5081</v>
      </c>
      <c r="B15" s="126" t="s">
        <v>101</v>
      </c>
      <c r="C15" s="31">
        <f>+C16</f>
        <v>49468743520.82</v>
      </c>
      <c r="D15" s="20">
        <f>+D16</f>
        <v>49375692567.43</v>
      </c>
      <c r="E15" s="30">
        <f t="shared" si="0"/>
        <v>99.811899501043854</v>
      </c>
    </row>
    <row r="16" spans="1:5" ht="15.75" thickBot="1" x14ac:dyDescent="0.3">
      <c r="A16" s="118"/>
      <c r="B16" s="114" t="s">
        <v>63</v>
      </c>
      <c r="C16" s="32">
        <v>49468743520.82</v>
      </c>
      <c r="D16" s="32">
        <v>49375692567.43</v>
      </c>
      <c r="E16" s="16">
        <f t="shared" si="0"/>
        <v>99.811899501043854</v>
      </c>
    </row>
    <row r="17" spans="1:10" ht="26.25" x14ac:dyDescent="0.25">
      <c r="A17" s="131" t="s">
        <v>18</v>
      </c>
      <c r="B17" s="132" t="s">
        <v>19</v>
      </c>
      <c r="C17" s="33">
        <f>C18+C20</f>
        <v>2947734000</v>
      </c>
      <c r="D17" s="33">
        <f>D18+D20</f>
        <v>2785954755.0999999</v>
      </c>
      <c r="E17" s="34">
        <f>SUM(D17/C17*100)</f>
        <v>94.51174207374207</v>
      </c>
    </row>
    <row r="18" spans="1:10" ht="23.25" x14ac:dyDescent="0.25">
      <c r="A18" s="122" t="s">
        <v>20</v>
      </c>
      <c r="B18" s="133" t="s">
        <v>21</v>
      </c>
      <c r="C18" s="31">
        <f>C19</f>
        <v>2247844000</v>
      </c>
      <c r="D18" s="31">
        <f>D19</f>
        <v>2101302402.9400001</v>
      </c>
      <c r="E18" s="19">
        <f t="shared" si="0"/>
        <v>93.480793281918139</v>
      </c>
    </row>
    <row r="19" spans="1:10" ht="23.25" x14ac:dyDescent="0.25">
      <c r="A19" s="122"/>
      <c r="B19" s="129" t="s">
        <v>22</v>
      </c>
      <c r="C19" s="29">
        <v>2247844000</v>
      </c>
      <c r="D19" s="29">
        <v>2101302402.9400001</v>
      </c>
      <c r="E19" s="35">
        <f t="shared" si="0"/>
        <v>93.480793281918139</v>
      </c>
    </row>
    <row r="20" spans="1:10" ht="23.25" x14ac:dyDescent="0.25">
      <c r="A20" s="122" t="s">
        <v>23</v>
      </c>
      <c r="B20" s="126" t="s">
        <v>24</v>
      </c>
      <c r="C20" s="36">
        <f>C21</f>
        <v>699890000</v>
      </c>
      <c r="D20" s="36">
        <f>D21</f>
        <v>684652352.15999997</v>
      </c>
      <c r="E20" s="37">
        <f t="shared" si="0"/>
        <v>97.822851042306652</v>
      </c>
    </row>
    <row r="21" spans="1:10" ht="24" thickBot="1" x14ac:dyDescent="0.3">
      <c r="A21" s="134"/>
      <c r="B21" s="114" t="s">
        <v>25</v>
      </c>
      <c r="C21" s="32">
        <v>699890000</v>
      </c>
      <c r="D21" s="32">
        <v>684652352.15999997</v>
      </c>
      <c r="E21" s="38">
        <f t="shared" si="0"/>
        <v>97.822851042306652</v>
      </c>
      <c r="J21" s="7"/>
    </row>
    <row r="22" spans="1:10" ht="26.25" x14ac:dyDescent="0.25">
      <c r="A22" s="115" t="s">
        <v>26</v>
      </c>
      <c r="B22" s="135" t="s">
        <v>27</v>
      </c>
      <c r="C22" s="28">
        <f>SUM(C23+C25)</f>
        <v>227798000000</v>
      </c>
      <c r="D22" s="18">
        <f>SUM(D23+D25)</f>
        <v>227797994584.64999</v>
      </c>
      <c r="E22" s="39">
        <f t="shared" si="0"/>
        <v>99.999997622740324</v>
      </c>
    </row>
    <row r="23" spans="1:10" ht="23.25" x14ac:dyDescent="0.25">
      <c r="A23" s="122" t="s">
        <v>9</v>
      </c>
      <c r="B23" s="123" t="s">
        <v>28</v>
      </c>
      <c r="C23" s="40">
        <f>C24</f>
        <v>192330000000</v>
      </c>
      <c r="D23" s="41">
        <f>D24</f>
        <v>192329994584.64999</v>
      </c>
      <c r="E23" s="21">
        <f t="shared" si="0"/>
        <v>99.999997184344608</v>
      </c>
      <c r="F23" s="3"/>
    </row>
    <row r="24" spans="1:10" ht="23.25" x14ac:dyDescent="0.25">
      <c r="A24" s="136"/>
      <c r="B24" s="129" t="s">
        <v>29</v>
      </c>
      <c r="C24" s="42">
        <v>192330000000</v>
      </c>
      <c r="D24" s="43">
        <v>192329994584.64999</v>
      </c>
      <c r="E24" s="44">
        <f t="shared" si="0"/>
        <v>99.999997184344608</v>
      </c>
    </row>
    <row r="25" spans="1:10" ht="21.75" customHeight="1" x14ac:dyDescent="0.25">
      <c r="A25" s="122" t="s">
        <v>30</v>
      </c>
      <c r="B25" s="137" t="s">
        <v>31</v>
      </c>
      <c r="C25" s="41">
        <f>C26</f>
        <v>35468000000</v>
      </c>
      <c r="D25" s="41">
        <f>D26</f>
        <v>35468000000</v>
      </c>
      <c r="E25" s="14">
        <f t="shared" si="0"/>
        <v>100</v>
      </c>
    </row>
    <row r="26" spans="1:10" ht="24" thickBot="1" x14ac:dyDescent="0.3">
      <c r="A26" s="118"/>
      <c r="B26" s="119" t="s">
        <v>29</v>
      </c>
      <c r="C26" s="32">
        <v>35468000000</v>
      </c>
      <c r="D26" s="45">
        <v>35468000000</v>
      </c>
      <c r="E26" s="38">
        <f t="shared" si="0"/>
        <v>100</v>
      </c>
    </row>
    <row r="27" spans="1:10" x14ac:dyDescent="0.25">
      <c r="A27" s="115" t="s">
        <v>32</v>
      </c>
      <c r="B27" s="135" t="s">
        <v>33</v>
      </c>
      <c r="C27" s="33"/>
      <c r="D27" s="33"/>
      <c r="E27" s="19"/>
    </row>
    <row r="28" spans="1:10" ht="23.25" x14ac:dyDescent="0.25">
      <c r="A28" s="122" t="s">
        <v>9</v>
      </c>
      <c r="B28" s="123" t="s">
        <v>34</v>
      </c>
      <c r="C28" s="41">
        <f>C29</f>
        <v>63972845000</v>
      </c>
      <c r="D28" s="41">
        <f>D29</f>
        <v>63967101376</v>
      </c>
      <c r="E28" s="21">
        <f t="shared" si="0"/>
        <v>99.991021778068486</v>
      </c>
    </row>
    <row r="29" spans="1:10" ht="24" thickBot="1" x14ac:dyDescent="0.3">
      <c r="A29" s="118"/>
      <c r="B29" s="114" t="s">
        <v>35</v>
      </c>
      <c r="C29" s="32">
        <v>63972845000</v>
      </c>
      <c r="D29" s="32">
        <v>63967101376</v>
      </c>
      <c r="E29" s="16">
        <f t="shared" si="0"/>
        <v>99.991021778068486</v>
      </c>
    </row>
    <row r="30" spans="1:10" ht="26.25" x14ac:dyDescent="0.25">
      <c r="A30" s="138">
        <v>1003</v>
      </c>
      <c r="B30" s="139" t="s">
        <v>36</v>
      </c>
      <c r="C30" s="28">
        <f>SUM(C31+C33+C35)</f>
        <v>7009412711.7200003</v>
      </c>
      <c r="D30" s="46">
        <f>SUM(D31+D33+D35)</f>
        <v>6617722699.2700005</v>
      </c>
      <c r="E30" s="47">
        <f t="shared" si="0"/>
        <v>94.411942504183273</v>
      </c>
    </row>
    <row r="31" spans="1:10" x14ac:dyDescent="0.25">
      <c r="A31" s="122" t="s">
        <v>37</v>
      </c>
      <c r="B31" s="140" t="s">
        <v>38</v>
      </c>
      <c r="C31" s="48">
        <f>C32</f>
        <v>512500000</v>
      </c>
      <c r="D31" s="48">
        <f>D32</f>
        <v>512500000</v>
      </c>
      <c r="E31" s="19">
        <f t="shared" si="0"/>
        <v>100</v>
      </c>
    </row>
    <row r="32" spans="1:10" x14ac:dyDescent="0.25">
      <c r="A32" s="138"/>
      <c r="B32" s="141" t="s">
        <v>39</v>
      </c>
      <c r="C32" s="33">
        <v>512500000</v>
      </c>
      <c r="D32" s="33">
        <v>512500000</v>
      </c>
      <c r="E32" s="27">
        <f t="shared" si="0"/>
        <v>100</v>
      </c>
    </row>
    <row r="33" spans="1:5" ht="26.25" customHeight="1" x14ac:dyDescent="0.25">
      <c r="A33" s="122" t="s">
        <v>9</v>
      </c>
      <c r="B33" s="137" t="s">
        <v>40</v>
      </c>
      <c r="C33" s="41">
        <f>C34</f>
        <v>118180000</v>
      </c>
      <c r="D33" s="41">
        <f>D34</f>
        <v>111228367.51000001</v>
      </c>
      <c r="E33" s="21">
        <f t="shared" si="0"/>
        <v>94.11775893552209</v>
      </c>
    </row>
    <row r="34" spans="1:5" ht="23.25" x14ac:dyDescent="0.25">
      <c r="A34" s="128"/>
      <c r="B34" s="142" t="s">
        <v>41</v>
      </c>
      <c r="C34" s="29">
        <v>118180000</v>
      </c>
      <c r="D34" s="29">
        <v>111228367.51000001</v>
      </c>
      <c r="E34" s="30">
        <f t="shared" si="0"/>
        <v>94.11775893552209</v>
      </c>
    </row>
    <row r="35" spans="1:5" ht="23.25" x14ac:dyDescent="0.25">
      <c r="A35" s="143" t="s">
        <v>30</v>
      </c>
      <c r="B35" s="144" t="s">
        <v>90</v>
      </c>
      <c r="C35" s="49">
        <f>SUM(C36:C37)</f>
        <v>6378732711.7200003</v>
      </c>
      <c r="D35" s="50">
        <f>SUM(D36:D37)</f>
        <v>5993994331.7600002</v>
      </c>
      <c r="E35" s="30">
        <f t="shared" si="0"/>
        <v>93.968419788885356</v>
      </c>
    </row>
    <row r="36" spans="1:5" x14ac:dyDescent="0.25">
      <c r="A36" s="203"/>
      <c r="B36" s="204" t="s">
        <v>114</v>
      </c>
      <c r="C36" s="68">
        <v>1132711.72</v>
      </c>
      <c r="D36" s="205">
        <v>1132711.72</v>
      </c>
      <c r="E36" s="30">
        <f>SUM(D36/C36*100)</f>
        <v>100</v>
      </c>
    </row>
    <row r="37" spans="1:5" ht="24" thickBot="1" x14ac:dyDescent="0.3">
      <c r="A37" s="145"/>
      <c r="B37" s="146" t="s">
        <v>41</v>
      </c>
      <c r="C37" s="51">
        <v>6377600000</v>
      </c>
      <c r="D37" s="52">
        <v>5992861620.04</v>
      </c>
      <c r="E37" s="16">
        <f t="shared" si="0"/>
        <v>93.967348532990471</v>
      </c>
    </row>
    <row r="38" spans="1:5" x14ac:dyDescent="0.25">
      <c r="A38" s="147">
        <v>2101</v>
      </c>
      <c r="B38" s="148" t="s">
        <v>42</v>
      </c>
      <c r="C38" s="53"/>
      <c r="D38" s="54"/>
      <c r="E38" s="55"/>
    </row>
    <row r="39" spans="1:5" ht="23.25" x14ac:dyDescent="0.25">
      <c r="A39" s="122" t="s">
        <v>43</v>
      </c>
      <c r="B39" s="144" t="s">
        <v>44</v>
      </c>
      <c r="C39" s="50">
        <f>C40</f>
        <v>1940340000</v>
      </c>
      <c r="D39" s="41">
        <f>D40</f>
        <v>1940324531.7</v>
      </c>
      <c r="E39" s="21">
        <f t="shared" ref="E39" si="1">SUM(D39/C39*100)</f>
        <v>99.999202804663099</v>
      </c>
    </row>
    <row r="40" spans="1:5" ht="15.75" thickBot="1" x14ac:dyDescent="0.3">
      <c r="A40" s="149"/>
      <c r="B40" s="114" t="s">
        <v>45</v>
      </c>
      <c r="C40" s="32">
        <v>1940340000</v>
      </c>
      <c r="D40" s="32">
        <v>1940324531.7</v>
      </c>
      <c r="E40" s="16">
        <f t="shared" ref="E40" si="2">SUM(D40/C40*100)</f>
        <v>99.999202804663099</v>
      </c>
    </row>
    <row r="41" spans="1:5" x14ac:dyDescent="0.25">
      <c r="A41" s="122">
        <v>7066</v>
      </c>
      <c r="B41" s="144" t="s">
        <v>106</v>
      </c>
      <c r="C41" s="50">
        <f>+C42</f>
        <v>929588000</v>
      </c>
      <c r="D41" s="41">
        <f>D42</f>
        <v>929587682.52999997</v>
      </c>
      <c r="E41" s="21">
        <f t="shared" si="0"/>
        <v>99.999965848311291</v>
      </c>
    </row>
    <row r="42" spans="1:5" ht="15.75" thickBot="1" x14ac:dyDescent="0.3">
      <c r="A42" s="149"/>
      <c r="B42" s="114" t="s">
        <v>45</v>
      </c>
      <c r="C42" s="32">
        <v>929588000</v>
      </c>
      <c r="D42" s="32">
        <v>929587682.52999997</v>
      </c>
      <c r="E42" s="16">
        <f t="shared" ref="E42" si="3">SUM(D42/C42*100)</f>
        <v>99.999965848311291</v>
      </c>
    </row>
    <row r="43" spans="1:5" ht="39" x14ac:dyDescent="0.25">
      <c r="A43" s="150">
        <v>2301</v>
      </c>
      <c r="B43" s="151" t="s">
        <v>46</v>
      </c>
      <c r="C43" s="24"/>
      <c r="D43" s="56"/>
      <c r="E43" s="25"/>
    </row>
    <row r="44" spans="1:5" ht="23.25" x14ac:dyDescent="0.25">
      <c r="A44" s="122" t="s">
        <v>47</v>
      </c>
      <c r="B44" s="144" t="s">
        <v>48</v>
      </c>
      <c r="C44" s="50">
        <f>SUM(C45:C65)</f>
        <v>4055134000</v>
      </c>
      <c r="D44" s="50">
        <f>SUM(D45:D65)</f>
        <v>3321184820.9099998</v>
      </c>
      <c r="E44" s="21">
        <f t="shared" si="0"/>
        <v>81.900741650214272</v>
      </c>
    </row>
    <row r="45" spans="1:5" x14ac:dyDescent="0.25">
      <c r="A45" s="212"/>
      <c r="B45" s="141" t="s">
        <v>49</v>
      </c>
      <c r="C45" s="26">
        <v>433791000</v>
      </c>
      <c r="D45" s="26">
        <v>426396417.24000001</v>
      </c>
      <c r="E45" s="27">
        <f t="shared" si="0"/>
        <v>98.295358188620781</v>
      </c>
    </row>
    <row r="46" spans="1:5" x14ac:dyDescent="0.25">
      <c r="A46" s="213"/>
      <c r="B46" s="141" t="s">
        <v>50</v>
      </c>
      <c r="C46" s="26">
        <v>66038000</v>
      </c>
      <c r="D46" s="26">
        <v>64602423.939999998</v>
      </c>
      <c r="E46" s="27">
        <f>SUM(D46/C46*100)</f>
        <v>97.826136376025914</v>
      </c>
    </row>
    <row r="47" spans="1:5" x14ac:dyDescent="0.25">
      <c r="A47" s="213"/>
      <c r="B47" s="141" t="s">
        <v>51</v>
      </c>
      <c r="C47" s="26">
        <v>2000000</v>
      </c>
      <c r="D47" s="26">
        <v>1041000</v>
      </c>
      <c r="E47" s="27">
        <f t="shared" si="0"/>
        <v>52.05</v>
      </c>
    </row>
    <row r="48" spans="1:5" x14ac:dyDescent="0.25">
      <c r="A48" s="213"/>
      <c r="B48" s="141" t="s">
        <v>52</v>
      </c>
      <c r="C48" s="26">
        <v>6252000</v>
      </c>
      <c r="D48" s="26">
        <v>6250690.8200000003</v>
      </c>
      <c r="E48" s="27">
        <f t="shared" si="0"/>
        <v>99.97905982085733</v>
      </c>
    </row>
    <row r="49" spans="1:5" x14ac:dyDescent="0.25">
      <c r="A49" s="213"/>
      <c r="B49" s="141" t="s">
        <v>53</v>
      </c>
      <c r="C49" s="26">
        <v>11500000</v>
      </c>
      <c r="D49" s="26">
        <v>10600273.15</v>
      </c>
      <c r="E49" s="27">
        <f t="shared" si="0"/>
        <v>92.176288260869569</v>
      </c>
    </row>
    <row r="50" spans="1:5" ht="23.25" x14ac:dyDescent="0.25">
      <c r="A50" s="213"/>
      <c r="B50" s="141" t="s">
        <v>54</v>
      </c>
      <c r="C50" s="26">
        <v>9608000</v>
      </c>
      <c r="D50" s="26">
        <v>8955551.9399999995</v>
      </c>
      <c r="E50" s="27">
        <f t="shared" si="0"/>
        <v>93.209324937552026</v>
      </c>
    </row>
    <row r="51" spans="1:5" x14ac:dyDescent="0.25">
      <c r="A51" s="213"/>
      <c r="B51" s="141" t="s">
        <v>55</v>
      </c>
      <c r="C51" s="26">
        <v>31025000</v>
      </c>
      <c r="D51" s="26">
        <v>19733652.82</v>
      </c>
      <c r="E51" s="27">
        <f t="shared" si="0"/>
        <v>63.605649701853338</v>
      </c>
    </row>
    <row r="52" spans="1:5" x14ac:dyDescent="0.25">
      <c r="A52" s="213"/>
      <c r="B52" s="141" t="s">
        <v>56</v>
      </c>
      <c r="C52" s="26">
        <v>10500000</v>
      </c>
      <c r="D52" s="26">
        <v>10298515.82</v>
      </c>
      <c r="E52" s="27">
        <f t="shared" si="0"/>
        <v>98.081103047619052</v>
      </c>
    </row>
    <row r="53" spans="1:5" x14ac:dyDescent="0.25">
      <c r="A53" s="213"/>
      <c r="B53" s="141" t="s">
        <v>57</v>
      </c>
      <c r="C53" s="26">
        <v>385819000</v>
      </c>
      <c r="D53" s="26">
        <v>269386672.36000001</v>
      </c>
      <c r="E53" s="27">
        <f t="shared" si="0"/>
        <v>69.822033741210262</v>
      </c>
    </row>
    <row r="54" spans="1:5" x14ac:dyDescent="0.25">
      <c r="A54" s="213"/>
      <c r="B54" s="141" t="s">
        <v>39</v>
      </c>
      <c r="C54" s="26">
        <v>411000000</v>
      </c>
      <c r="D54" s="26">
        <v>283348126</v>
      </c>
      <c r="E54" s="27">
        <f t="shared" si="0"/>
        <v>68.941149878345499</v>
      </c>
    </row>
    <row r="55" spans="1:5" x14ac:dyDescent="0.25">
      <c r="A55" s="213"/>
      <c r="B55" s="141" t="s">
        <v>58</v>
      </c>
      <c r="C55" s="26">
        <v>7750000</v>
      </c>
      <c r="D55" s="26">
        <v>4031022.74</v>
      </c>
      <c r="E55" s="27">
        <f t="shared" si="0"/>
        <v>52.013196645161294</v>
      </c>
    </row>
    <row r="56" spans="1:5" x14ac:dyDescent="0.25">
      <c r="A56" s="213"/>
      <c r="B56" s="141" t="s">
        <v>59</v>
      </c>
      <c r="C56" s="26">
        <v>18478000</v>
      </c>
      <c r="D56" s="26">
        <v>12831771.789999999</v>
      </c>
      <c r="E56" s="27">
        <f t="shared" si="0"/>
        <v>69.443510066024459</v>
      </c>
    </row>
    <row r="57" spans="1:5" ht="29.25" customHeight="1" x14ac:dyDescent="0.25">
      <c r="A57" s="213"/>
      <c r="B57" s="141" t="s">
        <v>92</v>
      </c>
      <c r="C57" s="26">
        <v>766000000</v>
      </c>
      <c r="D57" s="26">
        <v>702121593.01999998</v>
      </c>
      <c r="E57" s="27">
        <f t="shared" si="0"/>
        <v>91.660782378590085</v>
      </c>
    </row>
    <row r="58" spans="1:5" x14ac:dyDescent="0.25">
      <c r="A58" s="213"/>
      <c r="B58" s="141" t="s">
        <v>60</v>
      </c>
      <c r="C58" s="26">
        <v>720602000</v>
      </c>
      <c r="D58" s="26">
        <v>712051128.91999996</v>
      </c>
      <c r="E58" s="27">
        <f t="shared" si="0"/>
        <v>98.813371170216016</v>
      </c>
    </row>
    <row r="59" spans="1:5" x14ac:dyDescent="0.25">
      <c r="A59" s="213"/>
      <c r="B59" s="152" t="s">
        <v>61</v>
      </c>
      <c r="C59" s="26">
        <v>800000</v>
      </c>
      <c r="D59" s="26">
        <v>440461.2</v>
      </c>
      <c r="E59" s="27">
        <f t="shared" si="0"/>
        <v>55.057650000000002</v>
      </c>
    </row>
    <row r="60" spans="1:5" ht="23.25" x14ac:dyDescent="0.25">
      <c r="A60" s="213"/>
      <c r="B60" s="152" t="s">
        <v>112</v>
      </c>
      <c r="C60" s="26">
        <v>16000000</v>
      </c>
      <c r="D60" s="26">
        <v>16000000</v>
      </c>
      <c r="E60" s="27">
        <f t="shared" si="0"/>
        <v>100</v>
      </c>
    </row>
    <row r="61" spans="1:5" ht="23.25" x14ac:dyDescent="0.25">
      <c r="A61" s="213"/>
      <c r="B61" s="141" t="s">
        <v>62</v>
      </c>
      <c r="C61" s="26">
        <v>500000</v>
      </c>
      <c r="D61" s="26">
        <v>0</v>
      </c>
      <c r="E61" s="27">
        <f t="shared" si="0"/>
        <v>0</v>
      </c>
    </row>
    <row r="62" spans="1:5" x14ac:dyDescent="0.25">
      <c r="A62" s="213"/>
      <c r="B62" s="141" t="s">
        <v>63</v>
      </c>
      <c r="C62" s="26">
        <v>479431000</v>
      </c>
      <c r="D62" s="26">
        <v>479070778</v>
      </c>
      <c r="E62" s="27">
        <f t="shared" si="0"/>
        <v>99.924864683343387</v>
      </c>
    </row>
    <row r="63" spans="1:5" x14ac:dyDescent="0.25">
      <c r="A63" s="213"/>
      <c r="B63" s="141" t="s">
        <v>12</v>
      </c>
      <c r="C63" s="26">
        <v>4500000</v>
      </c>
      <c r="D63" s="26">
        <v>1538534</v>
      </c>
      <c r="E63" s="27">
        <f t="shared" si="0"/>
        <v>34.189644444444447</v>
      </c>
    </row>
    <row r="64" spans="1:5" x14ac:dyDescent="0.25">
      <c r="A64" s="213"/>
      <c r="B64" s="153" t="s">
        <v>13</v>
      </c>
      <c r="C64" s="29">
        <v>29000000</v>
      </c>
      <c r="D64" s="29">
        <v>26313600</v>
      </c>
      <c r="E64" s="30">
        <f t="shared" si="0"/>
        <v>90.736551724137925</v>
      </c>
    </row>
    <row r="65" spans="1:5" ht="15.75" thickBot="1" x14ac:dyDescent="0.3">
      <c r="A65" s="214"/>
      <c r="B65" s="114" t="s">
        <v>70</v>
      </c>
      <c r="C65" s="32">
        <v>644540000</v>
      </c>
      <c r="D65" s="32">
        <v>266172607.15000001</v>
      </c>
      <c r="E65" s="16">
        <f t="shared" si="0"/>
        <v>41.296522659571167</v>
      </c>
    </row>
    <row r="66" spans="1:5" ht="27" customHeight="1" x14ac:dyDescent="0.25">
      <c r="A66" s="127" t="s">
        <v>64</v>
      </c>
      <c r="B66" s="154" t="s">
        <v>65</v>
      </c>
      <c r="C66" s="46">
        <f>SUM(C67:C74)</f>
        <v>54304000</v>
      </c>
      <c r="D66" s="46">
        <f>SUM(D67:D74)</f>
        <v>46171167.539999999</v>
      </c>
      <c r="E66" s="34">
        <f t="shared" si="0"/>
        <v>85.023511233058329</v>
      </c>
    </row>
    <row r="67" spans="1:5" x14ac:dyDescent="0.25">
      <c r="A67" s="155"/>
      <c r="B67" s="152" t="s">
        <v>49</v>
      </c>
      <c r="C67" s="33">
        <v>34000000</v>
      </c>
      <c r="D67" s="33">
        <v>33981587.659999996</v>
      </c>
      <c r="E67" s="47">
        <f t="shared" si="0"/>
        <v>99.94584605882352</v>
      </c>
    </row>
    <row r="68" spans="1:5" x14ac:dyDescent="0.25">
      <c r="A68" s="156"/>
      <c r="B68" s="141" t="s">
        <v>50</v>
      </c>
      <c r="C68" s="26">
        <v>5291000</v>
      </c>
      <c r="D68" s="26">
        <v>5148210.71</v>
      </c>
      <c r="E68" s="27">
        <f t="shared" si="0"/>
        <v>97.301279720279723</v>
      </c>
    </row>
    <row r="69" spans="1:5" x14ac:dyDescent="0.25">
      <c r="A69" s="156"/>
      <c r="B69" s="141" t="s">
        <v>53</v>
      </c>
      <c r="C69" s="26">
        <v>1166000</v>
      </c>
      <c r="D69" s="26">
        <v>924106.93</v>
      </c>
      <c r="E69" s="27">
        <f t="shared" si="0"/>
        <v>79.254453687821609</v>
      </c>
    </row>
    <row r="70" spans="1:5" ht="23.25" x14ac:dyDescent="0.25">
      <c r="A70" s="156"/>
      <c r="B70" s="141" t="s">
        <v>54</v>
      </c>
      <c r="C70" s="26">
        <v>427000</v>
      </c>
      <c r="D70" s="26">
        <v>141895.44</v>
      </c>
      <c r="E70" s="27">
        <f t="shared" si="0"/>
        <v>33.230782201405148</v>
      </c>
    </row>
    <row r="71" spans="1:5" x14ac:dyDescent="0.25">
      <c r="A71" s="209"/>
      <c r="B71" s="153" t="s">
        <v>55</v>
      </c>
      <c r="C71" s="57">
        <v>20000</v>
      </c>
      <c r="D71" s="57">
        <v>0</v>
      </c>
      <c r="E71" s="27">
        <f t="shared" si="0"/>
        <v>0</v>
      </c>
    </row>
    <row r="72" spans="1:5" x14ac:dyDescent="0.25">
      <c r="A72" s="210"/>
      <c r="B72" s="153" t="s">
        <v>56</v>
      </c>
      <c r="C72" s="57">
        <v>1500000</v>
      </c>
      <c r="D72" s="57">
        <v>1453087.13</v>
      </c>
      <c r="E72" s="27">
        <f t="shared" si="0"/>
        <v>96.872475333333327</v>
      </c>
    </row>
    <row r="73" spans="1:5" x14ac:dyDescent="0.25">
      <c r="A73" s="211"/>
      <c r="B73" s="142" t="s">
        <v>57</v>
      </c>
      <c r="C73" s="93">
        <v>10900000</v>
      </c>
      <c r="D73" s="93">
        <v>4522279.67</v>
      </c>
      <c r="E73" s="30">
        <f t="shared" si="0"/>
        <v>41.4888043119266</v>
      </c>
    </row>
    <row r="74" spans="1:5" ht="15.75" thickBot="1" x14ac:dyDescent="0.3">
      <c r="A74" s="155"/>
      <c r="B74" s="141" t="s">
        <v>59</v>
      </c>
      <c r="C74" s="29">
        <v>1000000</v>
      </c>
      <c r="D74" s="29">
        <v>0</v>
      </c>
      <c r="E74" s="27">
        <f t="shared" ref="E74" si="4">SUM(D74/C74*100)</f>
        <v>0</v>
      </c>
    </row>
    <row r="75" spans="1:5" x14ac:dyDescent="0.25">
      <c r="A75" s="157" t="s">
        <v>66</v>
      </c>
      <c r="B75" s="158" t="s">
        <v>67</v>
      </c>
      <c r="C75" s="94">
        <f>SUM(C76:C84)</f>
        <v>116111000</v>
      </c>
      <c r="D75" s="94">
        <f>SUM(D76:D84)</f>
        <v>101813823.92000002</v>
      </c>
      <c r="E75" s="76">
        <f t="shared" si="0"/>
        <v>87.686630827397934</v>
      </c>
    </row>
    <row r="76" spans="1:5" ht="14.25" customHeight="1" x14ac:dyDescent="0.25">
      <c r="A76" s="159"/>
      <c r="B76" s="160" t="s">
        <v>49</v>
      </c>
      <c r="C76" s="33">
        <v>66455000</v>
      </c>
      <c r="D76" s="33">
        <v>66440244.189999998</v>
      </c>
      <c r="E76" s="47">
        <f t="shared" si="0"/>
        <v>99.977795786622522</v>
      </c>
    </row>
    <row r="77" spans="1:5" x14ac:dyDescent="0.25">
      <c r="A77" s="159"/>
      <c r="B77" s="125" t="s">
        <v>50</v>
      </c>
      <c r="C77" s="26">
        <v>10074000</v>
      </c>
      <c r="D77" s="26">
        <v>10065697.119999999</v>
      </c>
      <c r="E77" s="27">
        <f t="shared" si="0"/>
        <v>99.917581099861025</v>
      </c>
    </row>
    <row r="78" spans="1:5" x14ac:dyDescent="0.25">
      <c r="A78" s="159"/>
      <c r="B78" s="125" t="s">
        <v>53</v>
      </c>
      <c r="C78" s="26">
        <v>920000</v>
      </c>
      <c r="D78" s="26">
        <v>787192.34</v>
      </c>
      <c r="E78" s="27">
        <f t="shared" si="0"/>
        <v>85.564384782608698</v>
      </c>
    </row>
    <row r="79" spans="1:5" ht="23.25" x14ac:dyDescent="0.25">
      <c r="A79" s="161"/>
      <c r="B79" s="125" t="s">
        <v>54</v>
      </c>
      <c r="C79" s="26">
        <v>19791000</v>
      </c>
      <c r="D79" s="26">
        <v>13518696.26</v>
      </c>
      <c r="E79" s="27">
        <f t="shared" si="0"/>
        <v>68.307292506694964</v>
      </c>
    </row>
    <row r="80" spans="1:5" x14ac:dyDescent="0.25">
      <c r="A80" s="161"/>
      <c r="B80" s="125" t="s">
        <v>55</v>
      </c>
      <c r="C80" s="26">
        <v>24000</v>
      </c>
      <c r="D80" s="26">
        <v>0</v>
      </c>
      <c r="E80" s="27">
        <f t="shared" si="0"/>
        <v>0</v>
      </c>
    </row>
    <row r="81" spans="1:9" x14ac:dyDescent="0.25">
      <c r="A81" s="161"/>
      <c r="B81" s="125" t="s">
        <v>56</v>
      </c>
      <c r="C81" s="26">
        <v>100000</v>
      </c>
      <c r="D81" s="26">
        <v>55247.95</v>
      </c>
      <c r="E81" s="27">
        <f t="shared" si="0"/>
        <v>55.247950000000003</v>
      </c>
    </row>
    <row r="82" spans="1:9" x14ac:dyDescent="0.25">
      <c r="A82" s="162"/>
      <c r="B82" s="125" t="s">
        <v>57</v>
      </c>
      <c r="C82" s="26">
        <v>15300000</v>
      </c>
      <c r="D82" s="26">
        <v>10401869.26</v>
      </c>
      <c r="E82" s="27">
        <f t="shared" si="0"/>
        <v>67.986073594771241</v>
      </c>
    </row>
    <row r="83" spans="1:9" x14ac:dyDescent="0.25">
      <c r="A83" s="155"/>
      <c r="B83" s="141" t="s">
        <v>59</v>
      </c>
      <c r="C83" s="29">
        <v>947000</v>
      </c>
      <c r="D83" s="29">
        <v>0</v>
      </c>
      <c r="E83" s="27">
        <f t="shared" ref="E83:E136" si="5">SUM(D83/C83*100)</f>
        <v>0</v>
      </c>
    </row>
    <row r="84" spans="1:9" ht="15.75" thickBot="1" x14ac:dyDescent="0.3">
      <c r="A84" s="145"/>
      <c r="B84" s="114" t="s">
        <v>12</v>
      </c>
      <c r="C84" s="58">
        <v>2500000</v>
      </c>
      <c r="D84" s="32">
        <v>544876.80000000005</v>
      </c>
      <c r="E84" s="16">
        <f t="shared" si="5"/>
        <v>21.795072000000001</v>
      </c>
    </row>
    <row r="85" spans="1:9" ht="34.5" x14ac:dyDescent="0.25">
      <c r="A85" s="157" t="s">
        <v>23</v>
      </c>
      <c r="B85" s="158" t="s">
        <v>68</v>
      </c>
      <c r="C85" s="94">
        <f>SUM(C86:C98)</f>
        <v>3647735000</v>
      </c>
      <c r="D85" s="94">
        <f>SUM(D86:D98)</f>
        <v>591840169.80999994</v>
      </c>
      <c r="E85" s="76">
        <f t="shared" si="5"/>
        <v>16.224867481053309</v>
      </c>
    </row>
    <row r="86" spans="1:9" ht="16.5" customHeight="1" x14ac:dyDescent="0.25">
      <c r="A86" s="215"/>
      <c r="B86" s="160" t="s">
        <v>49</v>
      </c>
      <c r="C86" s="33">
        <v>266596000</v>
      </c>
      <c r="D86" s="59">
        <v>258426131.44999999</v>
      </c>
      <c r="E86" s="47">
        <f t="shared" si="5"/>
        <v>96.935487197857427</v>
      </c>
    </row>
    <row r="87" spans="1:9" x14ac:dyDescent="0.25">
      <c r="A87" s="216"/>
      <c r="B87" s="125" t="s">
        <v>50</v>
      </c>
      <c r="C87" s="26">
        <v>39947000</v>
      </c>
      <c r="D87" s="60">
        <v>38438161.310000002</v>
      </c>
      <c r="E87" s="27">
        <f t="shared" si="5"/>
        <v>96.22289861566577</v>
      </c>
    </row>
    <row r="88" spans="1:9" x14ac:dyDescent="0.25">
      <c r="A88" s="216"/>
      <c r="B88" s="125" t="s">
        <v>53</v>
      </c>
      <c r="C88" s="26">
        <v>4148000</v>
      </c>
      <c r="D88" s="60">
        <v>3797707.57</v>
      </c>
      <c r="E88" s="27">
        <f t="shared" si="5"/>
        <v>91.555148746383793</v>
      </c>
    </row>
    <row r="89" spans="1:9" ht="23.25" x14ac:dyDescent="0.25">
      <c r="A89" s="216"/>
      <c r="B89" s="125" t="s">
        <v>54</v>
      </c>
      <c r="C89" s="26">
        <v>1813000</v>
      </c>
      <c r="D89" s="60">
        <v>1789681.96</v>
      </c>
      <c r="E89" s="27">
        <f t="shared" si="5"/>
        <v>98.713842250413677</v>
      </c>
      <c r="I89" s="2"/>
    </row>
    <row r="90" spans="1:9" x14ac:dyDescent="0.25">
      <c r="A90" s="216"/>
      <c r="B90" s="125" t="s">
        <v>55</v>
      </c>
      <c r="C90" s="26">
        <v>4776000</v>
      </c>
      <c r="D90" s="60">
        <v>3542768.69</v>
      </c>
      <c r="E90" s="27">
        <f t="shared" si="5"/>
        <v>74.178573911222784</v>
      </c>
    </row>
    <row r="91" spans="1:9" x14ac:dyDescent="0.25">
      <c r="A91" s="216"/>
      <c r="B91" s="125" t="s">
        <v>56</v>
      </c>
      <c r="C91" s="26">
        <v>2000000</v>
      </c>
      <c r="D91" s="60">
        <v>1807471.56</v>
      </c>
      <c r="E91" s="27">
        <f t="shared" si="5"/>
        <v>90.373577999999995</v>
      </c>
    </row>
    <row r="92" spans="1:9" x14ac:dyDescent="0.25">
      <c r="A92" s="216"/>
      <c r="B92" s="125" t="s">
        <v>57</v>
      </c>
      <c r="C92" s="26">
        <v>46154000</v>
      </c>
      <c r="D92" s="60">
        <v>34155236.920000002</v>
      </c>
      <c r="E92" s="27">
        <f t="shared" si="5"/>
        <v>74.002766650777829</v>
      </c>
    </row>
    <row r="93" spans="1:9" x14ac:dyDescent="0.25">
      <c r="A93" s="216"/>
      <c r="B93" s="153" t="s">
        <v>108</v>
      </c>
      <c r="C93" s="26">
        <v>1000</v>
      </c>
      <c r="D93" s="26">
        <v>0</v>
      </c>
      <c r="E93" s="27">
        <f t="shared" si="5"/>
        <v>0</v>
      </c>
    </row>
    <row r="94" spans="1:9" ht="23.25" x14ac:dyDescent="0.25">
      <c r="A94" s="216"/>
      <c r="B94" s="153" t="s">
        <v>69</v>
      </c>
      <c r="C94" s="26">
        <v>34500000</v>
      </c>
      <c r="D94" s="26">
        <v>1395647.73</v>
      </c>
      <c r="E94" s="27">
        <f t="shared" si="5"/>
        <v>4.045355739130434</v>
      </c>
    </row>
    <row r="95" spans="1:9" x14ac:dyDescent="0.25">
      <c r="A95" s="216"/>
      <c r="B95" s="153" t="s">
        <v>6</v>
      </c>
      <c r="C95" s="26">
        <v>3000000</v>
      </c>
      <c r="D95" s="26">
        <v>0</v>
      </c>
      <c r="E95" s="27">
        <f t="shared" ref="E95" si="6">SUM(D95/C95*100)</f>
        <v>0</v>
      </c>
    </row>
    <row r="96" spans="1:9" ht="23.25" x14ac:dyDescent="0.25">
      <c r="A96" s="216"/>
      <c r="B96" s="153" t="s">
        <v>62</v>
      </c>
      <c r="C96" s="26">
        <v>64800000</v>
      </c>
      <c r="D96" s="26">
        <v>29372457.82</v>
      </c>
      <c r="E96" s="27">
        <f t="shared" si="5"/>
        <v>45.327867006172838</v>
      </c>
    </row>
    <row r="97" spans="1:5" x14ac:dyDescent="0.25">
      <c r="A97" s="216"/>
      <c r="B97" s="163" t="s">
        <v>12</v>
      </c>
      <c r="C97" s="29">
        <v>30000000</v>
      </c>
      <c r="D97" s="61">
        <v>0</v>
      </c>
      <c r="E97" s="30">
        <f t="shared" si="5"/>
        <v>0</v>
      </c>
    </row>
    <row r="98" spans="1:5" ht="15.75" thickBot="1" x14ac:dyDescent="0.3">
      <c r="A98" s="217"/>
      <c r="B98" s="119" t="s">
        <v>70</v>
      </c>
      <c r="C98" s="32">
        <v>3150000000</v>
      </c>
      <c r="D98" s="62">
        <v>219114904.80000001</v>
      </c>
      <c r="E98" s="16">
        <f t="shared" si="5"/>
        <v>6.9560287238095233</v>
      </c>
    </row>
    <row r="99" spans="1:5" ht="23.25" x14ac:dyDescent="0.25">
      <c r="A99" s="127" t="s">
        <v>71</v>
      </c>
      <c r="B99" s="140" t="s">
        <v>72</v>
      </c>
      <c r="C99" s="63">
        <f>SUM(C100:C107)</f>
        <v>297947000</v>
      </c>
      <c r="D99" s="48">
        <f>SUM(D100:D107)</f>
        <v>274920335.82999998</v>
      </c>
      <c r="E99" s="34">
        <f t="shared" si="5"/>
        <v>92.271556964829301</v>
      </c>
    </row>
    <row r="100" spans="1:5" x14ac:dyDescent="0.25">
      <c r="A100" s="155"/>
      <c r="B100" s="160" t="s">
        <v>49</v>
      </c>
      <c r="C100" s="33">
        <v>215044000</v>
      </c>
      <c r="D100" s="59">
        <v>212129189.65000001</v>
      </c>
      <c r="E100" s="47">
        <f t="shared" si="5"/>
        <v>98.644551649894908</v>
      </c>
    </row>
    <row r="101" spans="1:5" x14ac:dyDescent="0.25">
      <c r="A101" s="155"/>
      <c r="B101" s="125" t="s">
        <v>50</v>
      </c>
      <c r="C101" s="26">
        <v>32528000</v>
      </c>
      <c r="D101" s="60">
        <v>32142148.559999999</v>
      </c>
      <c r="E101" s="27">
        <f t="shared" si="5"/>
        <v>98.813786768322672</v>
      </c>
    </row>
    <row r="102" spans="1:5" x14ac:dyDescent="0.25">
      <c r="A102" s="155"/>
      <c r="B102" s="125" t="s">
        <v>53</v>
      </c>
      <c r="C102" s="26">
        <v>3307000</v>
      </c>
      <c r="D102" s="60">
        <v>3191350.58</v>
      </c>
      <c r="E102" s="27">
        <f t="shared" si="5"/>
        <v>96.502890232839434</v>
      </c>
    </row>
    <row r="103" spans="1:5" ht="23.25" x14ac:dyDescent="0.25">
      <c r="A103" s="155"/>
      <c r="B103" s="125" t="s">
        <v>54</v>
      </c>
      <c r="C103" s="26">
        <v>2168000</v>
      </c>
      <c r="D103" s="60">
        <v>2110781.64</v>
      </c>
      <c r="E103" s="27">
        <f t="shared" si="5"/>
        <v>97.360776752767535</v>
      </c>
    </row>
    <row r="104" spans="1:5" x14ac:dyDescent="0.25">
      <c r="A104" s="155"/>
      <c r="B104" s="125" t="s">
        <v>55</v>
      </c>
      <c r="C104" s="26">
        <v>15600000</v>
      </c>
      <c r="D104" s="60">
        <v>5530714.8899999997</v>
      </c>
      <c r="E104" s="27">
        <f t="shared" si="5"/>
        <v>35.453300576923077</v>
      </c>
    </row>
    <row r="105" spans="1:5" x14ac:dyDescent="0.25">
      <c r="A105" s="155"/>
      <c r="B105" s="125" t="s">
        <v>56</v>
      </c>
      <c r="C105" s="26">
        <v>1600000</v>
      </c>
      <c r="D105" s="60">
        <v>308816</v>
      </c>
      <c r="E105" s="27">
        <f t="shared" si="5"/>
        <v>19.300999999999998</v>
      </c>
    </row>
    <row r="106" spans="1:5" x14ac:dyDescent="0.25">
      <c r="A106" s="162"/>
      <c r="B106" s="153" t="s">
        <v>57</v>
      </c>
      <c r="C106" s="29">
        <v>4300000</v>
      </c>
      <c r="D106" s="61">
        <v>2229274.7599999998</v>
      </c>
      <c r="E106" s="27">
        <f t="shared" si="5"/>
        <v>51.843599069767436</v>
      </c>
    </row>
    <row r="107" spans="1:5" ht="15.75" thickBot="1" x14ac:dyDescent="0.3">
      <c r="A107" s="145"/>
      <c r="B107" s="114" t="s">
        <v>6</v>
      </c>
      <c r="C107" s="32">
        <v>23400000</v>
      </c>
      <c r="D107" s="32">
        <v>17278059.75</v>
      </c>
      <c r="E107" s="16">
        <f t="shared" si="5"/>
        <v>73.837862179487175</v>
      </c>
    </row>
    <row r="108" spans="1:5" ht="23.25" x14ac:dyDescent="0.25">
      <c r="A108" s="164">
        <v>4004</v>
      </c>
      <c r="B108" s="165" t="s">
        <v>73</v>
      </c>
      <c r="C108" s="98">
        <f>SUM(C109:C109)</f>
        <v>418000</v>
      </c>
      <c r="D108" s="98">
        <f>SUM(D109:D109)</f>
        <v>0</v>
      </c>
      <c r="E108" s="76">
        <f>SUM(D108/C108*100)</f>
        <v>0</v>
      </c>
    </row>
    <row r="109" spans="1:5" ht="15.75" thickBot="1" x14ac:dyDescent="0.3">
      <c r="A109" s="166"/>
      <c r="B109" s="167" t="s">
        <v>57</v>
      </c>
      <c r="C109" s="71">
        <v>418000</v>
      </c>
      <c r="D109" s="71">
        <v>0</v>
      </c>
      <c r="E109" s="99">
        <f t="shared" si="5"/>
        <v>0</v>
      </c>
    </row>
    <row r="110" spans="1:5" ht="23.25" x14ac:dyDescent="0.25">
      <c r="A110" s="164">
        <v>4008</v>
      </c>
      <c r="B110" s="140" t="s">
        <v>94</v>
      </c>
      <c r="C110" s="72">
        <f>SUM(C111:C111)</f>
        <v>317000000</v>
      </c>
      <c r="D110" s="72">
        <f>SUM(D111:D111)</f>
        <v>316477200</v>
      </c>
      <c r="E110" s="34">
        <f t="shared" si="5"/>
        <v>99.835078864353306</v>
      </c>
    </row>
    <row r="111" spans="1:5" ht="15.75" thickBot="1" x14ac:dyDescent="0.3">
      <c r="A111" s="166"/>
      <c r="B111" s="114" t="s">
        <v>13</v>
      </c>
      <c r="C111" s="71">
        <v>317000000</v>
      </c>
      <c r="D111" s="65">
        <v>316477200</v>
      </c>
      <c r="E111" s="74">
        <f t="shared" si="5"/>
        <v>99.835078864353306</v>
      </c>
    </row>
    <row r="112" spans="1:5" ht="23.25" x14ac:dyDescent="0.25">
      <c r="A112" s="168">
        <v>4009</v>
      </c>
      <c r="B112" s="169" t="s">
        <v>95</v>
      </c>
      <c r="C112" s="75">
        <f>SUM(C113:C114)</f>
        <v>232000000</v>
      </c>
      <c r="D112" s="75">
        <f>SUM(D113:D114)</f>
        <v>231430560</v>
      </c>
      <c r="E112" s="76">
        <f t="shared" si="5"/>
        <v>99.754551724137926</v>
      </c>
    </row>
    <row r="113" spans="1:5" x14ac:dyDescent="0.25">
      <c r="A113" s="218"/>
      <c r="B113" s="170" t="s">
        <v>57</v>
      </c>
      <c r="C113" s="67">
        <v>18000000</v>
      </c>
      <c r="D113" s="70">
        <v>17969760</v>
      </c>
      <c r="E113" s="27">
        <f t="shared" ref="E113:E123" si="7">SUM(D113/C113*100)</f>
        <v>99.831999999999994</v>
      </c>
    </row>
    <row r="114" spans="1:5" ht="15.75" thickBot="1" x14ac:dyDescent="0.3">
      <c r="A114" s="219"/>
      <c r="B114" s="171" t="s">
        <v>13</v>
      </c>
      <c r="C114" s="71">
        <v>214000000</v>
      </c>
      <c r="D114" s="71">
        <v>213460800</v>
      </c>
      <c r="E114" s="16"/>
    </row>
    <row r="115" spans="1:5" x14ac:dyDescent="0.25">
      <c r="A115" s="168">
        <v>4014</v>
      </c>
      <c r="B115" s="169" t="s">
        <v>105</v>
      </c>
      <c r="C115" s="75">
        <f>SUM(C116:C124)</f>
        <v>330761000</v>
      </c>
      <c r="D115" s="75">
        <f>SUM(D116:D124)</f>
        <v>58568452.199999996</v>
      </c>
      <c r="E115" s="76">
        <f t="shared" si="7"/>
        <v>17.707181983365629</v>
      </c>
    </row>
    <row r="116" spans="1:5" x14ac:dyDescent="0.25">
      <c r="A116" s="206"/>
      <c r="B116" s="153" t="s">
        <v>55</v>
      </c>
      <c r="C116" s="26">
        <v>240000</v>
      </c>
      <c r="D116" s="26">
        <v>0</v>
      </c>
      <c r="E116" s="27">
        <f t="shared" si="7"/>
        <v>0</v>
      </c>
    </row>
    <row r="117" spans="1:5" x14ac:dyDescent="0.25">
      <c r="A117" s="207"/>
      <c r="B117" s="153" t="s">
        <v>56</v>
      </c>
      <c r="C117" s="26">
        <v>360000</v>
      </c>
      <c r="D117" s="26">
        <v>0</v>
      </c>
      <c r="E117" s="27">
        <f t="shared" si="7"/>
        <v>0</v>
      </c>
    </row>
    <row r="118" spans="1:5" x14ac:dyDescent="0.25">
      <c r="A118" s="207"/>
      <c r="B118" s="153" t="s">
        <v>57</v>
      </c>
      <c r="C118" s="26">
        <v>271721000</v>
      </c>
      <c r="D118" s="26">
        <v>55642173.299999997</v>
      </c>
      <c r="E118" s="27">
        <f>SUM(D118/C118*100)</f>
        <v>20.477686045612963</v>
      </c>
    </row>
    <row r="119" spans="1:5" x14ac:dyDescent="0.25">
      <c r="A119" s="207"/>
      <c r="B119" s="170" t="s">
        <v>39</v>
      </c>
      <c r="C119" s="67">
        <v>6000000</v>
      </c>
      <c r="D119" s="70">
        <v>0</v>
      </c>
      <c r="E119" s="27">
        <f t="shared" si="7"/>
        <v>0</v>
      </c>
    </row>
    <row r="120" spans="1:5" x14ac:dyDescent="0.25">
      <c r="A120" s="207"/>
      <c r="B120" s="153" t="s">
        <v>58</v>
      </c>
      <c r="C120" s="26">
        <v>120000</v>
      </c>
      <c r="D120" s="26">
        <v>0</v>
      </c>
      <c r="E120" s="27">
        <f t="shared" si="7"/>
        <v>0</v>
      </c>
    </row>
    <row r="121" spans="1:5" x14ac:dyDescent="0.25">
      <c r="A121" s="207"/>
      <c r="B121" s="153" t="s">
        <v>59</v>
      </c>
      <c r="C121" s="26">
        <v>480000</v>
      </c>
      <c r="D121" s="26">
        <v>81830.25</v>
      </c>
      <c r="E121" s="27">
        <f t="shared" ref="E121" si="8">SUM(D121/C121*100)</f>
        <v>17.047968749999999</v>
      </c>
    </row>
    <row r="122" spans="1:5" ht="23.25" x14ac:dyDescent="0.25">
      <c r="A122" s="207"/>
      <c r="B122" s="170" t="s">
        <v>69</v>
      </c>
      <c r="C122" s="67">
        <v>600000</v>
      </c>
      <c r="D122" s="67">
        <v>158220</v>
      </c>
      <c r="E122" s="27">
        <f t="shared" si="7"/>
        <v>26.369999999999997</v>
      </c>
    </row>
    <row r="123" spans="1:5" x14ac:dyDescent="0.25">
      <c r="A123" s="207"/>
      <c r="B123" s="170" t="s">
        <v>12</v>
      </c>
      <c r="C123" s="67">
        <v>26640000</v>
      </c>
      <c r="D123" s="67">
        <v>2686228.65</v>
      </c>
      <c r="E123" s="27">
        <f t="shared" si="7"/>
        <v>10.083440878378378</v>
      </c>
    </row>
    <row r="124" spans="1:5" ht="15.75" thickBot="1" x14ac:dyDescent="0.3">
      <c r="A124" s="207"/>
      <c r="B124" s="172" t="s">
        <v>13</v>
      </c>
      <c r="C124" s="73">
        <v>24600000</v>
      </c>
      <c r="D124" s="73">
        <v>0</v>
      </c>
      <c r="E124" s="30"/>
    </row>
    <row r="125" spans="1:5" ht="23.25" x14ac:dyDescent="0.25">
      <c r="A125" s="164">
        <v>5014</v>
      </c>
      <c r="B125" s="165" t="s">
        <v>104</v>
      </c>
      <c r="C125" s="98">
        <f>SUM(C126:C128)</f>
        <v>2231025000</v>
      </c>
      <c r="D125" s="98">
        <f>SUM(D126:D128)</f>
        <v>2228652482.1999998</v>
      </c>
      <c r="E125" s="76">
        <f t="shared" si="5"/>
        <v>99.893657946459584</v>
      </c>
    </row>
    <row r="126" spans="1:5" x14ac:dyDescent="0.25">
      <c r="A126" s="173"/>
      <c r="B126" s="174" t="s">
        <v>57</v>
      </c>
      <c r="C126" s="101">
        <v>1070355000</v>
      </c>
      <c r="D126" s="101">
        <v>1068122899.5</v>
      </c>
      <c r="E126" s="47">
        <f t="shared" si="5"/>
        <v>99.791461664587928</v>
      </c>
    </row>
    <row r="127" spans="1:5" x14ac:dyDescent="0.25">
      <c r="A127" s="173"/>
      <c r="B127" s="153" t="s">
        <v>12</v>
      </c>
      <c r="C127" s="67">
        <v>0</v>
      </c>
      <c r="D127" s="67">
        <v>0</v>
      </c>
      <c r="E127" s="47" t="e">
        <f t="shared" si="5"/>
        <v>#DIV/0!</v>
      </c>
    </row>
    <row r="128" spans="1:5" ht="15.75" thickBot="1" x14ac:dyDescent="0.3">
      <c r="A128" s="145"/>
      <c r="B128" s="146" t="s">
        <v>13</v>
      </c>
      <c r="C128" s="71">
        <v>1160670000</v>
      </c>
      <c r="D128" s="71">
        <v>1160529582.7</v>
      </c>
      <c r="E128" s="16">
        <f t="shared" si="5"/>
        <v>99.987902047955075</v>
      </c>
    </row>
    <row r="129" spans="1:9" x14ac:dyDescent="0.25">
      <c r="A129" s="175">
        <v>5015</v>
      </c>
      <c r="B129" s="140" t="s">
        <v>74</v>
      </c>
      <c r="C129" s="64">
        <f>SUM(C130:C132)</f>
        <v>232900000</v>
      </c>
      <c r="D129" s="64">
        <f>SUM(D130:D132)</f>
        <v>206866560</v>
      </c>
      <c r="E129" s="47">
        <f t="shared" si="5"/>
        <v>88.822052382997001</v>
      </c>
    </row>
    <row r="130" spans="1:9" x14ac:dyDescent="0.25">
      <c r="A130" s="173"/>
      <c r="B130" s="170" t="s">
        <v>57</v>
      </c>
      <c r="C130" s="67">
        <v>98400000</v>
      </c>
      <c r="D130" s="66">
        <v>95384160</v>
      </c>
      <c r="E130" s="47">
        <f t="shared" ref="E130" si="9">SUM(D130/C130*100)</f>
        <v>96.935121951219514</v>
      </c>
      <c r="I130" s="1"/>
    </row>
    <row r="131" spans="1:9" x14ac:dyDescent="0.25">
      <c r="A131" s="173"/>
      <c r="B131" s="170" t="s">
        <v>12</v>
      </c>
      <c r="C131" s="67">
        <v>22000000</v>
      </c>
      <c r="D131" s="66">
        <v>0</v>
      </c>
      <c r="E131" s="55"/>
      <c r="I131" s="1"/>
    </row>
    <row r="132" spans="1:9" ht="15.75" thickBot="1" x14ac:dyDescent="0.3">
      <c r="A132" s="145"/>
      <c r="B132" s="114" t="s">
        <v>13</v>
      </c>
      <c r="C132" s="71">
        <v>112500000</v>
      </c>
      <c r="D132" s="71">
        <v>111482400</v>
      </c>
      <c r="E132" s="16">
        <f t="shared" si="5"/>
        <v>99.095466666666667</v>
      </c>
    </row>
    <row r="133" spans="1:9" x14ac:dyDescent="0.25">
      <c r="A133" s="176">
        <v>5016</v>
      </c>
      <c r="B133" s="169" t="s">
        <v>85</v>
      </c>
      <c r="C133" s="78">
        <f>SUM(C134:C135)</f>
        <v>367000000</v>
      </c>
      <c r="D133" s="75">
        <f>SUM(D134:D135)</f>
        <v>365795806.44999999</v>
      </c>
      <c r="E133" s="76">
        <f t="shared" si="5"/>
        <v>99.671881866485009</v>
      </c>
    </row>
    <row r="134" spans="1:9" x14ac:dyDescent="0.25">
      <c r="A134" s="161"/>
      <c r="B134" s="170" t="s">
        <v>57</v>
      </c>
      <c r="C134" s="68">
        <v>34500000</v>
      </c>
      <c r="D134" s="77">
        <v>33545806.449999999</v>
      </c>
      <c r="E134" s="47">
        <f t="shared" si="5"/>
        <v>97.234221594202893</v>
      </c>
    </row>
    <row r="135" spans="1:9" ht="15.75" thickBot="1" x14ac:dyDescent="0.3">
      <c r="A135" s="145"/>
      <c r="B135" s="114" t="s">
        <v>13</v>
      </c>
      <c r="C135" s="71">
        <v>332500000</v>
      </c>
      <c r="D135" s="71">
        <v>332250000</v>
      </c>
      <c r="E135" s="74">
        <f t="shared" si="5"/>
        <v>99.924812030075188</v>
      </c>
    </row>
    <row r="136" spans="1:9" ht="23.25" x14ac:dyDescent="0.25">
      <c r="A136" s="177">
        <v>5017</v>
      </c>
      <c r="B136" s="154" t="s">
        <v>86</v>
      </c>
      <c r="C136" s="72">
        <f>SUM(C137:C139)</f>
        <v>2205401000</v>
      </c>
      <c r="D136" s="72">
        <f>SUM(D137:D139)</f>
        <v>2200425294.2399998</v>
      </c>
      <c r="E136" s="34">
        <f t="shared" si="5"/>
        <v>99.774385440108162</v>
      </c>
    </row>
    <row r="137" spans="1:9" x14ac:dyDescent="0.25">
      <c r="A137" s="162"/>
      <c r="B137" s="170" t="s">
        <v>57</v>
      </c>
      <c r="C137" s="70">
        <v>687400000</v>
      </c>
      <c r="D137" s="69">
        <v>683249574.24000001</v>
      </c>
      <c r="E137" s="47">
        <f t="shared" ref="E137:E144" si="10">SUM(D137/C137*100)</f>
        <v>99.39621388420133</v>
      </c>
    </row>
    <row r="138" spans="1:9" x14ac:dyDescent="0.25">
      <c r="A138" s="162"/>
      <c r="B138" s="153" t="s">
        <v>12</v>
      </c>
      <c r="C138" s="79">
        <v>1000</v>
      </c>
      <c r="D138" s="73">
        <v>0</v>
      </c>
      <c r="E138" s="27">
        <f t="shared" si="10"/>
        <v>0</v>
      </c>
    </row>
    <row r="139" spans="1:9" ht="15.75" thickBot="1" x14ac:dyDescent="0.3">
      <c r="A139" s="178"/>
      <c r="B139" s="146" t="s">
        <v>13</v>
      </c>
      <c r="C139" s="80">
        <v>1518000000</v>
      </c>
      <c r="D139" s="71">
        <v>1517175720</v>
      </c>
      <c r="E139" s="16">
        <f t="shared" si="10"/>
        <v>99.945699604743083</v>
      </c>
    </row>
    <row r="140" spans="1:9" x14ac:dyDescent="0.25">
      <c r="A140" s="177">
        <v>5018</v>
      </c>
      <c r="B140" s="154" t="s">
        <v>87</v>
      </c>
      <c r="C140" s="72">
        <f>SUM(C141:C141)</f>
        <v>18000000</v>
      </c>
      <c r="D140" s="81">
        <f>SUM(D141:D141)</f>
        <v>17694000</v>
      </c>
      <c r="E140" s="34">
        <f t="shared" si="10"/>
        <v>98.3</v>
      </c>
    </row>
    <row r="141" spans="1:9" ht="15.75" thickBot="1" x14ac:dyDescent="0.3">
      <c r="A141" s="178"/>
      <c r="B141" s="114" t="s">
        <v>13</v>
      </c>
      <c r="C141" s="82">
        <v>18000000</v>
      </c>
      <c r="D141" s="51">
        <v>17694000</v>
      </c>
      <c r="E141" s="74">
        <f t="shared" si="10"/>
        <v>98.3</v>
      </c>
    </row>
    <row r="142" spans="1:9" ht="23.25" x14ac:dyDescent="0.25">
      <c r="A142" s="175">
        <v>5020</v>
      </c>
      <c r="B142" s="140" t="s">
        <v>89</v>
      </c>
      <c r="C142" s="72">
        <f>SUM(C143:C143)</f>
        <v>446000000</v>
      </c>
      <c r="D142" s="81">
        <f>SUM(D143:D143)</f>
        <v>445978400.39999998</v>
      </c>
      <c r="E142" s="34">
        <f t="shared" si="10"/>
        <v>99.995157040358734</v>
      </c>
    </row>
    <row r="143" spans="1:9" ht="15.75" thickBot="1" x14ac:dyDescent="0.3">
      <c r="A143" s="145"/>
      <c r="B143" s="179" t="s">
        <v>13</v>
      </c>
      <c r="C143" s="71">
        <v>446000000</v>
      </c>
      <c r="D143" s="71">
        <v>445978400.39999998</v>
      </c>
      <c r="E143" s="16">
        <f t="shared" si="10"/>
        <v>99.995157040358734</v>
      </c>
    </row>
    <row r="144" spans="1:9" ht="23.25" x14ac:dyDescent="0.25">
      <c r="A144" s="164">
        <v>5021</v>
      </c>
      <c r="B144" s="165" t="s">
        <v>93</v>
      </c>
      <c r="C144" s="78">
        <f>SUM(C145:C149)</f>
        <v>35200000</v>
      </c>
      <c r="D144" s="78">
        <f>SUM(D145:D149)</f>
        <v>28126643.52</v>
      </c>
      <c r="E144" s="76">
        <f t="shared" si="10"/>
        <v>79.905237272727277</v>
      </c>
    </row>
    <row r="145" spans="1:5" x14ac:dyDescent="0.25">
      <c r="A145" s="180"/>
      <c r="B145" s="174" t="s">
        <v>55</v>
      </c>
      <c r="C145" s="69">
        <v>100000</v>
      </c>
      <c r="D145" s="69">
        <v>0</v>
      </c>
      <c r="E145" s="47">
        <f t="shared" ref="E145:E147" si="11">SUM(D145/C145*100)</f>
        <v>0</v>
      </c>
    </row>
    <row r="146" spans="1:5" x14ac:dyDescent="0.25">
      <c r="A146" s="180"/>
      <c r="B146" s="174" t="s">
        <v>57</v>
      </c>
      <c r="C146" s="69">
        <v>100000</v>
      </c>
      <c r="D146" s="69">
        <v>0</v>
      </c>
      <c r="E146" s="47">
        <f t="shared" si="11"/>
        <v>0</v>
      </c>
    </row>
    <row r="147" spans="1:5" ht="23.25" x14ac:dyDescent="0.25">
      <c r="A147" s="180"/>
      <c r="B147" s="153" t="s">
        <v>102</v>
      </c>
      <c r="C147" s="67">
        <v>100000</v>
      </c>
      <c r="D147" s="67">
        <v>0</v>
      </c>
      <c r="E147" s="27">
        <f t="shared" si="11"/>
        <v>0</v>
      </c>
    </row>
    <row r="148" spans="1:5" x14ac:dyDescent="0.25">
      <c r="A148" s="180"/>
      <c r="B148" s="195" t="s">
        <v>59</v>
      </c>
      <c r="C148" s="68">
        <v>100000</v>
      </c>
      <c r="D148" s="68">
        <v>0</v>
      </c>
      <c r="E148" s="55">
        <v>0</v>
      </c>
    </row>
    <row r="149" spans="1:5" ht="15.75" thickBot="1" x14ac:dyDescent="0.3">
      <c r="A149" s="166"/>
      <c r="B149" s="146" t="s">
        <v>12</v>
      </c>
      <c r="C149" s="102">
        <v>34800000</v>
      </c>
      <c r="D149" s="102">
        <v>28126643.52</v>
      </c>
      <c r="E149" s="74">
        <f>SUM(D149/C149*100)</f>
        <v>80.823688275862068</v>
      </c>
    </row>
    <row r="150" spans="1:5" ht="23.25" x14ac:dyDescent="0.25">
      <c r="A150" s="164">
        <v>5022</v>
      </c>
      <c r="B150" s="165" t="s">
        <v>109</v>
      </c>
      <c r="C150" s="78">
        <f>SUM(C151:C152)</f>
        <v>220000000</v>
      </c>
      <c r="D150" s="78">
        <f>SUM(D151:D152)</f>
        <v>210775516.13999999</v>
      </c>
      <c r="E150" s="76">
        <f t="shared" ref="E150:E164" si="12">SUM(D150/C150*100)</f>
        <v>95.807052790909083</v>
      </c>
    </row>
    <row r="151" spans="1:5" x14ac:dyDescent="0.25">
      <c r="A151" s="173"/>
      <c r="B151" s="170" t="s">
        <v>57</v>
      </c>
      <c r="C151" s="77">
        <v>28000000</v>
      </c>
      <c r="D151" s="77">
        <v>18775516.140000001</v>
      </c>
      <c r="E151" s="34">
        <f t="shared" si="12"/>
        <v>67.055414785714291</v>
      </c>
    </row>
    <row r="152" spans="1:5" ht="15.75" thickBot="1" x14ac:dyDescent="0.3">
      <c r="A152" s="181"/>
      <c r="B152" s="171" t="s">
        <v>13</v>
      </c>
      <c r="C152" s="71">
        <v>192000000</v>
      </c>
      <c r="D152" s="71">
        <v>192000000</v>
      </c>
      <c r="E152" s="91">
        <f t="shared" si="12"/>
        <v>100</v>
      </c>
    </row>
    <row r="153" spans="1:5" x14ac:dyDescent="0.25">
      <c r="A153" s="175">
        <v>5028</v>
      </c>
      <c r="B153" s="140" t="s">
        <v>100</v>
      </c>
      <c r="C153" s="81">
        <f>C154</f>
        <v>419000000</v>
      </c>
      <c r="D153" s="81">
        <f>D154</f>
        <v>418800000</v>
      </c>
      <c r="E153" s="34">
        <f t="shared" si="12"/>
        <v>99.95226730310263</v>
      </c>
    </row>
    <row r="154" spans="1:5" ht="15.75" thickBot="1" x14ac:dyDescent="0.3">
      <c r="A154" s="181"/>
      <c r="B154" s="179" t="s">
        <v>13</v>
      </c>
      <c r="C154" s="51">
        <v>419000000</v>
      </c>
      <c r="D154" s="51">
        <v>418800000</v>
      </c>
      <c r="E154" s="16">
        <f t="shared" si="12"/>
        <v>99.95226730310263</v>
      </c>
    </row>
    <row r="155" spans="1:5" ht="23.25" x14ac:dyDescent="0.25">
      <c r="A155" s="168">
        <v>7095</v>
      </c>
      <c r="B155" s="182" t="s">
        <v>110</v>
      </c>
      <c r="C155" s="103">
        <f>SUM(C156:C164)</f>
        <v>138134000</v>
      </c>
      <c r="D155" s="103">
        <f>SUM(D156:D164)</f>
        <v>6703861.6200000001</v>
      </c>
      <c r="E155" s="104">
        <f t="shared" si="12"/>
        <v>4.8531582521319878</v>
      </c>
    </row>
    <row r="156" spans="1:5" x14ac:dyDescent="0.25">
      <c r="A156" s="206"/>
      <c r="B156" s="153" t="s">
        <v>55</v>
      </c>
      <c r="C156" s="26">
        <v>123000</v>
      </c>
      <c r="D156" s="26">
        <v>0</v>
      </c>
      <c r="E156" s="37">
        <f t="shared" si="12"/>
        <v>0</v>
      </c>
    </row>
    <row r="157" spans="1:5" x14ac:dyDescent="0.25">
      <c r="A157" s="207"/>
      <c r="B157" s="153" t="s">
        <v>56</v>
      </c>
      <c r="C157" s="26">
        <v>36000</v>
      </c>
      <c r="D157" s="26">
        <v>0</v>
      </c>
      <c r="E157" s="37">
        <f t="shared" si="12"/>
        <v>0</v>
      </c>
    </row>
    <row r="158" spans="1:5" x14ac:dyDescent="0.25">
      <c r="A158" s="207"/>
      <c r="B158" s="153" t="s">
        <v>57</v>
      </c>
      <c r="C158" s="26">
        <v>137228000</v>
      </c>
      <c r="D158" s="26">
        <v>6679977.4199999999</v>
      </c>
      <c r="E158" s="37">
        <f t="shared" si="12"/>
        <v>4.8677947794910654</v>
      </c>
    </row>
    <row r="159" spans="1:5" x14ac:dyDescent="0.25">
      <c r="A159" s="207"/>
      <c r="B159" s="170" t="s">
        <v>39</v>
      </c>
      <c r="C159" s="67">
        <v>120000</v>
      </c>
      <c r="D159" s="70">
        <v>0</v>
      </c>
      <c r="E159" s="37">
        <f t="shared" si="12"/>
        <v>0</v>
      </c>
    </row>
    <row r="160" spans="1:5" x14ac:dyDescent="0.25">
      <c r="A160" s="207"/>
      <c r="B160" s="153" t="s">
        <v>58</v>
      </c>
      <c r="C160" s="26">
        <v>3000</v>
      </c>
      <c r="D160" s="26">
        <v>0</v>
      </c>
      <c r="E160" s="37">
        <f t="shared" si="12"/>
        <v>0</v>
      </c>
    </row>
    <row r="161" spans="1:8" x14ac:dyDescent="0.25">
      <c r="A161" s="207"/>
      <c r="B161" s="153" t="s">
        <v>59</v>
      </c>
      <c r="C161" s="26">
        <v>24000</v>
      </c>
      <c r="D161" s="26">
        <v>0</v>
      </c>
      <c r="E161" s="37">
        <f t="shared" si="12"/>
        <v>0</v>
      </c>
    </row>
    <row r="162" spans="1:8" ht="23.25" x14ac:dyDescent="0.25">
      <c r="A162" s="207"/>
      <c r="B162" s="170" t="s">
        <v>69</v>
      </c>
      <c r="C162" s="67">
        <v>540000</v>
      </c>
      <c r="D162" s="67">
        <v>23884.2</v>
      </c>
      <c r="E162" s="37">
        <f t="shared" si="12"/>
        <v>4.423</v>
      </c>
    </row>
    <row r="163" spans="1:8" x14ac:dyDescent="0.25">
      <c r="A163" s="207"/>
      <c r="B163" s="170" t="s">
        <v>12</v>
      </c>
      <c r="C163" s="67">
        <v>36000</v>
      </c>
      <c r="D163" s="67">
        <v>0</v>
      </c>
      <c r="E163" s="37">
        <f t="shared" si="12"/>
        <v>0</v>
      </c>
    </row>
    <row r="164" spans="1:8" ht="15.75" thickBot="1" x14ac:dyDescent="0.3">
      <c r="A164" s="208"/>
      <c r="B164" s="171" t="s">
        <v>13</v>
      </c>
      <c r="C164" s="71">
        <v>24000</v>
      </c>
      <c r="D164" s="71">
        <v>0</v>
      </c>
      <c r="E164" s="100">
        <f t="shared" si="12"/>
        <v>0</v>
      </c>
    </row>
    <row r="165" spans="1:8" x14ac:dyDescent="0.25">
      <c r="A165" s="175">
        <v>7096</v>
      </c>
      <c r="B165" s="140" t="s">
        <v>111</v>
      </c>
      <c r="C165" s="81">
        <f>C166</f>
        <v>6125133000</v>
      </c>
      <c r="D165" s="81">
        <f>D166</f>
        <v>6103983000</v>
      </c>
      <c r="E165" s="34">
        <f t="shared" ref="E165:E166" si="13">SUM(D165/C165*100)</f>
        <v>99.654701375464001</v>
      </c>
    </row>
    <row r="166" spans="1:8" ht="15.75" thickBot="1" x14ac:dyDescent="0.3">
      <c r="A166" s="181"/>
      <c r="B166" s="179" t="s">
        <v>98</v>
      </c>
      <c r="C166" s="51">
        <v>6125133000</v>
      </c>
      <c r="D166" s="51">
        <v>6103983000</v>
      </c>
      <c r="E166" s="16">
        <f t="shared" si="13"/>
        <v>99.654701375464001</v>
      </c>
    </row>
    <row r="167" spans="1:8" ht="26.25" x14ac:dyDescent="0.25">
      <c r="A167" s="183">
        <v>2302</v>
      </c>
      <c r="B167" s="151" t="s">
        <v>75</v>
      </c>
      <c r="C167" s="105"/>
      <c r="D167" s="94"/>
      <c r="E167" s="25"/>
    </row>
    <row r="168" spans="1:8" x14ac:dyDescent="0.25">
      <c r="A168" s="122" t="s">
        <v>37</v>
      </c>
      <c r="B168" s="144" t="s">
        <v>76</v>
      </c>
      <c r="C168" s="50">
        <f>SUM(C169:C174)</f>
        <v>75624000</v>
      </c>
      <c r="D168" s="50">
        <f>SUM(D169:D174)</f>
        <v>70246341.739999995</v>
      </c>
      <c r="E168" s="21">
        <f t="shared" ref="E168:E191" si="14">SUM(D168/C168*100)</f>
        <v>92.888952898550713</v>
      </c>
    </row>
    <row r="169" spans="1:8" x14ac:dyDescent="0.25">
      <c r="A169" s="184"/>
      <c r="B169" s="141" t="s">
        <v>49</v>
      </c>
      <c r="C169" s="67">
        <v>57597000</v>
      </c>
      <c r="D169" s="26">
        <v>57008809.740000002</v>
      </c>
      <c r="E169" s="21">
        <f t="shared" si="14"/>
        <v>98.978783165789892</v>
      </c>
    </row>
    <row r="170" spans="1:8" x14ac:dyDescent="0.25">
      <c r="A170" s="155"/>
      <c r="B170" s="153" t="s">
        <v>50</v>
      </c>
      <c r="C170" s="67">
        <v>8726000</v>
      </c>
      <c r="D170" s="26">
        <v>8636834.5899999999</v>
      </c>
      <c r="E170" s="21">
        <f>SUM(D170/C170*100)</f>
        <v>98.978163992665586</v>
      </c>
    </row>
    <row r="171" spans="1:8" x14ac:dyDescent="0.25">
      <c r="A171" s="185"/>
      <c r="B171" s="141" t="s">
        <v>53</v>
      </c>
      <c r="C171" s="83">
        <v>676000</v>
      </c>
      <c r="D171" s="83">
        <v>551531.04</v>
      </c>
      <c r="E171" s="21">
        <f t="shared" si="14"/>
        <v>81.587431952662726</v>
      </c>
      <c r="H171" s="1"/>
    </row>
    <row r="172" spans="1:8" ht="23.25" x14ac:dyDescent="0.25">
      <c r="A172" s="185"/>
      <c r="B172" s="141" t="s">
        <v>54</v>
      </c>
      <c r="C172" s="83">
        <v>470000</v>
      </c>
      <c r="D172" s="83">
        <v>185363.78</v>
      </c>
      <c r="E172" s="21">
        <f t="shared" si="14"/>
        <v>39.439102127659574</v>
      </c>
    </row>
    <row r="173" spans="1:8" x14ac:dyDescent="0.25">
      <c r="A173" s="186"/>
      <c r="B173" s="141" t="s">
        <v>56</v>
      </c>
      <c r="C173" s="67">
        <v>800000</v>
      </c>
      <c r="D173" s="67">
        <v>562154.99</v>
      </c>
      <c r="E173" s="21">
        <f t="shared" si="14"/>
        <v>70.26937375</v>
      </c>
    </row>
    <row r="174" spans="1:8" ht="15.75" thickBot="1" x14ac:dyDescent="0.3">
      <c r="A174" s="187"/>
      <c r="B174" s="114" t="s">
        <v>57</v>
      </c>
      <c r="C174" s="71">
        <v>7355000</v>
      </c>
      <c r="D174" s="71">
        <v>3301647.6</v>
      </c>
      <c r="E174" s="106">
        <f t="shared" si="14"/>
        <v>44.889838205302517</v>
      </c>
    </row>
    <row r="175" spans="1:8" ht="26.25" x14ac:dyDescent="0.25">
      <c r="A175" s="188">
        <v>2303</v>
      </c>
      <c r="B175" s="189" t="s">
        <v>77</v>
      </c>
      <c r="C175" s="84"/>
      <c r="D175" s="84"/>
      <c r="E175" s="19"/>
    </row>
    <row r="176" spans="1:8" x14ac:dyDescent="0.25">
      <c r="A176" s="122" t="s">
        <v>37</v>
      </c>
      <c r="B176" s="144" t="s">
        <v>78</v>
      </c>
      <c r="C176" s="50">
        <f>SUM(C177:C182)</f>
        <v>41462000</v>
      </c>
      <c r="D176" s="46">
        <f>SUM(D177:D182)</f>
        <v>38245377.969999999</v>
      </c>
      <c r="E176" s="21">
        <f t="shared" si="14"/>
        <v>92.241999831170702</v>
      </c>
    </row>
    <row r="177" spans="1:5" x14ac:dyDescent="0.25">
      <c r="A177" s="155"/>
      <c r="B177" s="153" t="s">
        <v>49</v>
      </c>
      <c r="C177" s="26">
        <v>32404000</v>
      </c>
      <c r="D177" s="26">
        <v>31283617.43</v>
      </c>
      <c r="E177" s="27">
        <f t="shared" si="14"/>
        <v>96.542455962226882</v>
      </c>
    </row>
    <row r="178" spans="1:5" x14ac:dyDescent="0.25">
      <c r="A178" s="185"/>
      <c r="B178" s="153" t="s">
        <v>50</v>
      </c>
      <c r="C178" s="85">
        <v>4863000</v>
      </c>
      <c r="D178" s="85">
        <v>4739468.1900000004</v>
      </c>
      <c r="E178" s="27">
        <f t="shared" si="14"/>
        <v>97.45976125848243</v>
      </c>
    </row>
    <row r="179" spans="1:5" x14ac:dyDescent="0.25">
      <c r="A179" s="155"/>
      <c r="B179" s="153" t="s">
        <v>53</v>
      </c>
      <c r="C179" s="67">
        <v>395000</v>
      </c>
      <c r="D179" s="26">
        <v>276203.89</v>
      </c>
      <c r="E179" s="27">
        <f t="shared" si="14"/>
        <v>69.92503544303797</v>
      </c>
    </row>
    <row r="180" spans="1:5" ht="23.25" x14ac:dyDescent="0.25">
      <c r="A180" s="155"/>
      <c r="B180" s="141" t="s">
        <v>91</v>
      </c>
      <c r="C180" s="67">
        <v>600000</v>
      </c>
      <c r="D180" s="26">
        <v>500697.88</v>
      </c>
      <c r="E180" s="27">
        <f t="shared" si="14"/>
        <v>83.449646666666666</v>
      </c>
    </row>
    <row r="181" spans="1:5" x14ac:dyDescent="0.25">
      <c r="A181" s="155"/>
      <c r="B181" s="153" t="s">
        <v>56</v>
      </c>
      <c r="C181" s="67">
        <v>1700000</v>
      </c>
      <c r="D181" s="26">
        <v>1445390.58</v>
      </c>
      <c r="E181" s="27">
        <f t="shared" si="14"/>
        <v>85.022975294117657</v>
      </c>
    </row>
    <row r="182" spans="1:5" ht="15.75" thickBot="1" x14ac:dyDescent="0.3">
      <c r="A182" s="155"/>
      <c r="B182" s="190" t="s">
        <v>57</v>
      </c>
      <c r="C182" s="71">
        <v>1500000</v>
      </c>
      <c r="D182" s="32">
        <v>0</v>
      </c>
      <c r="E182" s="16">
        <f t="shared" si="14"/>
        <v>0</v>
      </c>
    </row>
    <row r="183" spans="1:5" x14ac:dyDescent="0.25">
      <c r="A183" s="183">
        <v>2402</v>
      </c>
      <c r="B183" s="191" t="s">
        <v>79</v>
      </c>
      <c r="C183" s="68"/>
      <c r="D183" s="42"/>
      <c r="E183" s="30"/>
    </row>
    <row r="184" spans="1:5" ht="23.25" x14ac:dyDescent="0.25">
      <c r="A184" s="192">
        <v>4002</v>
      </c>
      <c r="B184" s="193" t="s">
        <v>88</v>
      </c>
      <c r="C184" s="49">
        <f>SUM(C185:C188)</f>
        <v>32747000</v>
      </c>
      <c r="D184" s="49">
        <f>SUM(D185:D188)</f>
        <v>0</v>
      </c>
      <c r="E184" s="37">
        <f t="shared" si="14"/>
        <v>0</v>
      </c>
    </row>
    <row r="185" spans="1:5" x14ac:dyDescent="0.25">
      <c r="A185" s="194"/>
      <c r="B185" s="153" t="s">
        <v>57</v>
      </c>
      <c r="C185" s="67">
        <v>9200000</v>
      </c>
      <c r="D185" s="26">
        <v>0</v>
      </c>
      <c r="E185" s="27">
        <f t="shared" si="14"/>
        <v>0</v>
      </c>
    </row>
    <row r="186" spans="1:5" ht="23.25" x14ac:dyDescent="0.25">
      <c r="A186" s="194"/>
      <c r="B186" s="195" t="s">
        <v>69</v>
      </c>
      <c r="C186" s="67">
        <v>0</v>
      </c>
      <c r="D186" s="26">
        <v>0</v>
      </c>
      <c r="E186" s="27" t="e">
        <f t="shared" si="14"/>
        <v>#DIV/0!</v>
      </c>
    </row>
    <row r="187" spans="1:5" ht="23.25" x14ac:dyDescent="0.25">
      <c r="A187" s="194"/>
      <c r="B187" s="153" t="s">
        <v>62</v>
      </c>
      <c r="C187" s="67">
        <v>800000</v>
      </c>
      <c r="D187" s="26">
        <v>0</v>
      </c>
      <c r="E187" s="27">
        <f t="shared" si="14"/>
        <v>0</v>
      </c>
    </row>
    <row r="188" spans="1:5" ht="15.75" thickBot="1" x14ac:dyDescent="0.3">
      <c r="A188" s="188"/>
      <c r="B188" s="114" t="s">
        <v>63</v>
      </c>
      <c r="C188" s="71">
        <v>22747000</v>
      </c>
      <c r="D188" s="32">
        <v>0</v>
      </c>
      <c r="E188" s="16">
        <f t="shared" si="14"/>
        <v>0</v>
      </c>
    </row>
    <row r="189" spans="1:5" x14ac:dyDescent="0.25">
      <c r="A189" s="122" t="s">
        <v>9</v>
      </c>
      <c r="B189" s="196" t="s">
        <v>80</v>
      </c>
      <c r="C189" s="86">
        <f>C190</f>
        <v>210297000</v>
      </c>
      <c r="D189" s="87">
        <v>0</v>
      </c>
      <c r="E189" s="34">
        <f t="shared" si="14"/>
        <v>0</v>
      </c>
    </row>
    <row r="190" spans="1:5" x14ac:dyDescent="0.25">
      <c r="A190" s="122"/>
      <c r="B190" s="142" t="s">
        <v>81</v>
      </c>
      <c r="C190" s="73">
        <v>210297000</v>
      </c>
      <c r="D190" s="29">
        <v>0</v>
      </c>
      <c r="E190" s="55">
        <f t="shared" si="14"/>
        <v>0</v>
      </c>
    </row>
    <row r="191" spans="1:5" x14ac:dyDescent="0.25">
      <c r="A191" s="122" t="s">
        <v>30</v>
      </c>
      <c r="B191" s="193" t="s">
        <v>82</v>
      </c>
      <c r="C191" s="88">
        <f>C192</f>
        <v>2000000</v>
      </c>
      <c r="D191" s="41">
        <f>D192</f>
        <v>0</v>
      </c>
      <c r="E191" s="37">
        <f t="shared" si="14"/>
        <v>0</v>
      </c>
    </row>
    <row r="192" spans="1:5" x14ac:dyDescent="0.25">
      <c r="A192" s="122"/>
      <c r="B192" s="153" t="s">
        <v>83</v>
      </c>
      <c r="C192" s="67">
        <v>2000000</v>
      </c>
      <c r="D192" s="26">
        <v>0</v>
      </c>
      <c r="E192" s="27">
        <f t="shared" ref="E192" si="15">SUM(D192/C192*100)</f>
        <v>0</v>
      </c>
    </row>
    <row r="193" spans="1:8" x14ac:dyDescent="0.25">
      <c r="A193" s="111">
        <v>4001</v>
      </c>
      <c r="B193" s="197" t="s">
        <v>97</v>
      </c>
      <c r="C193" s="89">
        <f>C194</f>
        <v>11333000000</v>
      </c>
      <c r="D193" s="53">
        <f>D194</f>
        <v>11329802224</v>
      </c>
      <c r="E193" s="34">
        <f t="shared" ref="E193:E194" si="16">SUM(D193/C193*100)</f>
        <v>99.971783499514686</v>
      </c>
    </row>
    <row r="194" spans="1:8" ht="15.75" thickBot="1" x14ac:dyDescent="0.3">
      <c r="A194" s="122"/>
      <c r="B194" s="153" t="s">
        <v>98</v>
      </c>
      <c r="C194" s="71">
        <v>11333000000</v>
      </c>
      <c r="D194" s="32">
        <v>11329802224</v>
      </c>
      <c r="E194" s="16">
        <f t="shared" si="16"/>
        <v>99.971783499514686</v>
      </c>
    </row>
    <row r="195" spans="1:8" ht="15.75" thickBot="1" x14ac:dyDescent="0.3">
      <c r="A195" s="198"/>
      <c r="B195" s="199" t="s">
        <v>84</v>
      </c>
      <c r="C195" s="90">
        <f>SUM(C193+C191+C189+C184+C176+C168+C153+C150+C142+C140+C136+C133+C129+C125+C112+C110+C108+C99+C85+C75+C66+C44+C41++C40+C30+C28+C22+C17+C13+C9+C6+C3+C144+C11+C15+C115+C165+C155)</f>
        <v>480656609232.53998</v>
      </c>
      <c r="D195" s="90">
        <f>SUM(D193+D191+D189+D184+D176+D168+D153+D150+D142+D140+D136+D133+D129+D125+D112+D110+D108+D99+D85+D75+D66+D44+D41++D40+D30+D28+D22+D17+D13+D9+D6+D3+D144+D11+D15+D115+D165+D155)</f>
        <v>469402930851.37</v>
      </c>
      <c r="E195" s="91">
        <f>SUM(D195/C195*100)</f>
        <v>97.658686437467566</v>
      </c>
      <c r="H195" s="7"/>
    </row>
    <row r="196" spans="1:8" x14ac:dyDescent="0.25">
      <c r="A196" s="200"/>
      <c r="B196" s="201"/>
    </row>
    <row r="197" spans="1:8" x14ac:dyDescent="0.25">
      <c r="A197" s="200"/>
      <c r="B197" s="202"/>
      <c r="C197" s="95"/>
      <c r="D197" s="96"/>
    </row>
    <row r="198" spans="1:8" x14ac:dyDescent="0.25">
      <c r="A198" s="200"/>
      <c r="B198" s="202"/>
      <c r="C198" s="97"/>
      <c r="D198" s="97"/>
      <c r="E198" s="92"/>
    </row>
    <row r="199" spans="1:8" x14ac:dyDescent="0.25">
      <c r="A199" s="200"/>
      <c r="B199" s="202"/>
      <c r="C199" s="97"/>
      <c r="D199" s="97"/>
    </row>
    <row r="200" spans="1:8" x14ac:dyDescent="0.25">
      <c r="A200" s="200"/>
      <c r="B200" s="201"/>
    </row>
  </sheetData>
  <mergeCells count="6">
    <mergeCell ref="A156:A164"/>
    <mergeCell ref="A71:A73"/>
    <mergeCell ref="A45:A65"/>
    <mergeCell ref="A86:A98"/>
    <mergeCell ref="A113:A114"/>
    <mergeCell ref="A116:A124"/>
  </mergeCells>
  <pageMargins left="0.7" right="0.7" top="0.75" bottom="0.75" header="0.3" footer="0.3"/>
  <pageSetup paperSize="9" scale="80" orientation="portrait" r:id="rId1"/>
  <ignoredErrors>
    <ignoredError sqref="E74" formula="1"/>
    <ignoredError sqref="D18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2025-01-16T08:51:00Z</dcterms:modified>
</cp:coreProperties>
</file>