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1115" windowHeight="7590"/>
  </bookViews>
  <sheets>
    <sheet name="31.08.2024.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5" i="1" l="1"/>
  <c r="E4" i="1"/>
  <c r="D171" i="1" l="1"/>
  <c r="D23" i="1"/>
  <c r="D18" i="1"/>
  <c r="C6" i="1" l="1"/>
  <c r="D179" i="1" l="1"/>
  <c r="E164" i="1"/>
  <c r="E166" i="1"/>
  <c r="E167" i="1"/>
  <c r="E168" i="1"/>
  <c r="E169" i="1"/>
  <c r="E161" i="1"/>
  <c r="D160" i="1"/>
  <c r="C160" i="1"/>
  <c r="E151" i="1"/>
  <c r="E152" i="1"/>
  <c r="E153" i="1"/>
  <c r="E154" i="1"/>
  <c r="E155" i="1"/>
  <c r="E156" i="1"/>
  <c r="E157" i="1"/>
  <c r="E158" i="1"/>
  <c r="E159" i="1"/>
  <c r="D150" i="1"/>
  <c r="C150" i="1"/>
  <c r="E146" i="1"/>
  <c r="E147" i="1"/>
  <c r="D126" i="1"/>
  <c r="D122" i="1"/>
  <c r="E117" i="1"/>
  <c r="D112" i="1"/>
  <c r="C112" i="1"/>
  <c r="E120" i="1"/>
  <c r="E115" i="1"/>
  <c r="E118" i="1"/>
  <c r="E114" i="1"/>
  <c r="E113" i="1"/>
  <c r="D109" i="1"/>
  <c r="C109" i="1"/>
  <c r="E94" i="1"/>
  <c r="E90" i="1"/>
  <c r="E92" i="1"/>
  <c r="D63" i="1"/>
  <c r="C63" i="1"/>
  <c r="E71" i="1"/>
  <c r="E67" i="1"/>
  <c r="E45" i="1"/>
  <c r="E160" i="1" l="1"/>
  <c r="E150" i="1"/>
  <c r="C40" i="1"/>
  <c r="E39" i="1"/>
  <c r="D38" i="1"/>
  <c r="C38" i="1"/>
  <c r="D105" i="1"/>
  <c r="D15" i="1"/>
  <c r="E38" i="1" l="1"/>
  <c r="E116" i="1"/>
  <c r="E119" i="1"/>
  <c r="E112" i="1" l="1"/>
  <c r="E143" i="1"/>
  <c r="D11" i="1"/>
  <c r="D9" i="1"/>
  <c r="C9" i="1"/>
  <c r="C11" i="1"/>
  <c r="E16" i="1"/>
  <c r="C15" i="1"/>
  <c r="E15" i="1" s="1"/>
  <c r="E12" i="1"/>
  <c r="E11" i="1" l="1"/>
  <c r="E61" i="1"/>
  <c r="C23" i="1"/>
  <c r="E132" i="1" l="1"/>
  <c r="D3" i="1" l="1"/>
  <c r="E123" i="1" l="1"/>
  <c r="D145" i="1" l="1"/>
  <c r="C145" i="1"/>
  <c r="C122" i="1"/>
  <c r="C105" i="1"/>
  <c r="E149" i="1" l="1"/>
  <c r="D148" i="1"/>
  <c r="C148" i="1"/>
  <c r="E14" i="1"/>
  <c r="C13" i="1"/>
  <c r="E13" i="1" l="1"/>
  <c r="E148" i="1"/>
  <c r="D35" i="1"/>
  <c r="C18" i="1" l="1"/>
  <c r="D20" i="1" l="1"/>
  <c r="D141" i="1"/>
  <c r="D133" i="1" l="1"/>
  <c r="D40" i="1"/>
  <c r="E189" i="1" l="1"/>
  <c r="C188" i="1"/>
  <c r="D186" i="1"/>
  <c r="C186" i="1"/>
  <c r="E187" i="1"/>
  <c r="E188" i="1" l="1"/>
  <c r="C141" i="1" l="1"/>
  <c r="C126" i="1" l="1"/>
  <c r="D107" i="1"/>
  <c r="C107" i="1"/>
  <c r="E41" i="1"/>
  <c r="E144" i="1"/>
  <c r="E142" i="1"/>
  <c r="D130" i="1"/>
  <c r="C130" i="1"/>
  <c r="E131" i="1"/>
  <c r="E127" i="1"/>
  <c r="E110" i="1"/>
  <c r="E24" i="1" l="1"/>
  <c r="D6" i="1"/>
  <c r="C3" i="1" l="1"/>
  <c r="C28" i="1"/>
  <c r="D25" i="1"/>
  <c r="D22" i="1" s="1"/>
  <c r="E108" i="1" l="1"/>
  <c r="E107" i="1" l="1"/>
  <c r="E109" i="1"/>
  <c r="E122" i="1"/>
  <c r="D28" i="1"/>
  <c r="D17" i="1"/>
  <c r="E23" i="1" l="1"/>
  <c r="E56" i="1"/>
  <c r="E55" i="1"/>
  <c r="D139" i="1" l="1"/>
  <c r="E105" i="1"/>
  <c r="E106" i="1"/>
  <c r="D137" i="1"/>
  <c r="D82" i="1" l="1"/>
  <c r="E64" i="1"/>
  <c r="E65" i="1"/>
  <c r="E66" i="1"/>
  <c r="E68" i="1"/>
  <c r="E69" i="1"/>
  <c r="E70" i="1"/>
  <c r="E73" i="1"/>
  <c r="E74" i="1"/>
  <c r="E75" i="1"/>
  <c r="E76" i="1"/>
  <c r="E77" i="1"/>
  <c r="E78" i="1"/>
  <c r="E79" i="1"/>
  <c r="E80" i="1"/>
  <c r="E81" i="1"/>
  <c r="E83" i="1"/>
  <c r="E84" i="1"/>
  <c r="E85" i="1"/>
  <c r="E86" i="1"/>
  <c r="E87" i="1"/>
  <c r="E88" i="1"/>
  <c r="E89" i="1"/>
  <c r="E91" i="1"/>
  <c r="E93" i="1"/>
  <c r="E95" i="1"/>
  <c r="E97" i="1"/>
  <c r="E98" i="1"/>
  <c r="E99" i="1"/>
  <c r="E100" i="1"/>
  <c r="E101" i="1"/>
  <c r="E102" i="1"/>
  <c r="E103" i="1"/>
  <c r="E104" i="1"/>
  <c r="E124" i="1"/>
  <c r="E125" i="1"/>
  <c r="E129" i="1"/>
  <c r="E134" i="1"/>
  <c r="E135" i="1"/>
  <c r="E136" i="1"/>
  <c r="E138" i="1"/>
  <c r="E140" i="1"/>
  <c r="E62" i="1"/>
  <c r="E175" i="1" l="1"/>
  <c r="E36" i="1"/>
  <c r="D33" i="1"/>
  <c r="D31" i="1"/>
  <c r="E181" i="1"/>
  <c r="C184" i="1"/>
  <c r="D30" i="1" l="1"/>
  <c r="E130" i="1"/>
  <c r="C35" i="1"/>
  <c r="E35" i="1" s="1"/>
  <c r="C33" i="1"/>
  <c r="C31" i="1"/>
  <c r="C25" i="1"/>
  <c r="C22" i="1" s="1"/>
  <c r="C20" i="1"/>
  <c r="C17" i="1" s="1"/>
  <c r="E17" i="1" l="1"/>
  <c r="C30" i="1"/>
  <c r="E141" i="1"/>
  <c r="E145" i="1"/>
  <c r="C139" i="1" l="1"/>
  <c r="E139" i="1" s="1"/>
  <c r="C43" i="1"/>
  <c r="E180" i="1" l="1"/>
  <c r="E182" i="1"/>
  <c r="E183" i="1"/>
  <c r="E184" i="1"/>
  <c r="E185" i="1"/>
  <c r="E186" i="1"/>
  <c r="E20" i="1"/>
  <c r="E21" i="1"/>
  <c r="E30" i="1" l="1"/>
  <c r="D43" i="1" l="1"/>
  <c r="D163" i="1"/>
  <c r="C179" i="1"/>
  <c r="C190" i="1" s="1"/>
  <c r="C137" i="1"/>
  <c r="E177" i="1"/>
  <c r="E176" i="1"/>
  <c r="E174" i="1"/>
  <c r="E173" i="1"/>
  <c r="E172" i="1"/>
  <c r="C171" i="1"/>
  <c r="C163" i="1"/>
  <c r="C133" i="1"/>
  <c r="D96" i="1"/>
  <c r="C96" i="1"/>
  <c r="C82" i="1"/>
  <c r="D72" i="1"/>
  <c r="C72" i="1"/>
  <c r="E60" i="1"/>
  <c r="E59" i="1"/>
  <c r="E58" i="1"/>
  <c r="E57" i="1"/>
  <c r="E54" i="1"/>
  <c r="E53" i="1"/>
  <c r="E52" i="1"/>
  <c r="E51" i="1"/>
  <c r="E50" i="1"/>
  <c r="E49" i="1"/>
  <c r="E48" i="1"/>
  <c r="E47" i="1"/>
  <c r="E46" i="1"/>
  <c r="E44" i="1"/>
  <c r="E40" i="1"/>
  <c r="E34" i="1"/>
  <c r="E33" i="1"/>
  <c r="E32" i="1"/>
  <c r="E31" i="1"/>
  <c r="E29" i="1"/>
  <c r="E28" i="1"/>
  <c r="E26" i="1"/>
  <c r="E25" i="1"/>
  <c r="E19" i="1"/>
  <c r="E18" i="1"/>
  <c r="E10" i="1"/>
  <c r="E9" i="1"/>
  <c r="E7" i="1"/>
  <c r="E6" i="1"/>
  <c r="E3" i="1"/>
  <c r="D190" i="1" l="1"/>
  <c r="E190" i="1" s="1"/>
  <c r="E82" i="1"/>
  <c r="E72" i="1"/>
  <c r="E137" i="1"/>
  <c r="E63" i="1"/>
  <c r="E126" i="1"/>
  <c r="E96" i="1"/>
  <c r="E133" i="1"/>
  <c r="E179" i="1"/>
  <c r="E22" i="1"/>
  <c r="E43" i="1"/>
  <c r="E163" i="1"/>
  <c r="E171" i="1"/>
</calcChain>
</file>

<file path=xl/sharedStrings.xml><?xml version="1.0" encoding="utf-8"?>
<sst xmlns="http://schemas.openxmlformats.org/spreadsheetml/2006/main" count="220" uniqueCount="113">
  <si>
    <t>програм/програмска активност</t>
  </si>
  <si>
    <t>у %</t>
  </si>
  <si>
    <t>0606</t>
  </si>
  <si>
    <t>Подршка раду органа јавне управе</t>
  </si>
  <si>
    <t>0039</t>
  </si>
  <si>
    <t>Извршење судских поступака</t>
  </si>
  <si>
    <t>483-Новчане казне и пенали по решењу судова</t>
  </si>
  <si>
    <t>0608</t>
  </si>
  <si>
    <t>СИСТЕМ ЛОКАЛНЕ САМОУПРАВЕ</t>
  </si>
  <si>
    <t>0001</t>
  </si>
  <si>
    <t>Подршка локалној самоуправи</t>
  </si>
  <si>
    <t>463- Трансфери осталим нивоима власти</t>
  </si>
  <si>
    <t>512-Машине и опрема</t>
  </si>
  <si>
    <t>515-Нематеријална имовина</t>
  </si>
  <si>
    <t>0702</t>
  </si>
  <si>
    <t>РЕАЛИЗАЦИЈА ИНФРАСТРУКТУРНИХ ПРОЈЕКАТА ОД ЗНАЧАЈА ЗА РЕПУБЛИКУ СРБИЈУ</t>
  </si>
  <si>
    <t>Експропријација земљишта у циљу изградње капиталних пројеката</t>
  </si>
  <si>
    <t>541-Земљиште</t>
  </si>
  <si>
    <t>0802</t>
  </si>
  <si>
    <t>УРЕЂЕЊЕ СИСТЕМА РАДА И РАДНО-ПРАВНИХ ОДНОСА</t>
  </si>
  <si>
    <t>0010</t>
  </si>
  <si>
    <t>Подршка Националној служби за запошљавање</t>
  </si>
  <si>
    <t>464-Дотације организацијама обавезног социјалног осигурања-дотација НСЗ</t>
  </si>
  <si>
    <t>0014</t>
  </si>
  <si>
    <t>Трансфер организацијама обавезног социјалног осигурања</t>
  </si>
  <si>
    <t>464-Дотације организацијама обавезног социјалног осигурања-дотација НСЗ,РФЗО и ПИО</t>
  </si>
  <si>
    <t>0901</t>
  </si>
  <si>
    <t>ОБАВЕЗНО ПЕНЗИЈСКО И ИНВАЛИДСКО ОСИГУРАЊЕ</t>
  </si>
  <si>
    <t>Подршка за исплату недостајућих средства за редовне пензије</t>
  </si>
  <si>
    <t>464-Дотације организацијама обавезног социјалног осигурања-дотација ПИО</t>
  </si>
  <si>
    <t>0002</t>
  </si>
  <si>
    <t>Подршка остварењу права корисника у складу са Законом о ПИО и посебним прописима</t>
  </si>
  <si>
    <t>0902</t>
  </si>
  <si>
    <t>СОЦИЈАЛНА ЗАШТИТА</t>
  </si>
  <si>
    <t>Подршка Републичком фонду за здравствено осигурање</t>
  </si>
  <si>
    <t>464-Дотације организацијама обавезног социјалног осигурања-дотација РФЗО</t>
  </si>
  <si>
    <t>ОТКЛАЊАЊЕ ПОСЛЕДИЦА ОДУЗИМАЊА ИМОВИНЕ</t>
  </si>
  <si>
    <t>0003</t>
  </si>
  <si>
    <t>Подршка раду Агенције за реституцију</t>
  </si>
  <si>
    <t>424-Специјализоване услуге</t>
  </si>
  <si>
    <t>Отклањање последица одузимања имовине жртвама холокауста који немају живих законских наследника</t>
  </si>
  <si>
    <t>485-Накнада штете за повреде или штету нанету од стране државних органа</t>
  </si>
  <si>
    <t>ПОЛИТИЧКИ СИСТЕМ</t>
  </si>
  <si>
    <t>0005</t>
  </si>
  <si>
    <t>Финансирање редовног рада политичких субјеката</t>
  </si>
  <si>
    <t>481-Дотације невладиним организацијама</t>
  </si>
  <si>
    <t>УРЕЂЕЊЕ, УПРАВЉАЊЕ И НАДЗОР ФИНАНСИЈСКОГ И ФИСКАЛНОГ СИСТЕМА</t>
  </si>
  <si>
    <t>0004</t>
  </si>
  <si>
    <t>Административна подршка управљању финансијским и фискалним системом</t>
  </si>
  <si>
    <t>411-Плате,додаци и накнаде запослених (зараде)</t>
  </si>
  <si>
    <t>412-Социјални доприноси на терет послодавца</t>
  </si>
  <si>
    <t>413-Накнада у натури</t>
  </si>
  <si>
    <t xml:space="preserve">414-Социјална давања запосленима </t>
  </si>
  <si>
    <t>415-Накнада трошкова за запослене</t>
  </si>
  <si>
    <t>416-Награде запосленима и остали посебни расходи-јубиларне награде</t>
  </si>
  <si>
    <t>421-Стални трошкови</t>
  </si>
  <si>
    <t>422-Трошкови путовања</t>
  </si>
  <si>
    <t>423-Услуге по уговору</t>
  </si>
  <si>
    <t>425-Трошкови поправке и одржавање</t>
  </si>
  <si>
    <t>426-Материјал</t>
  </si>
  <si>
    <t>462-Дотације међународним организацијама</t>
  </si>
  <si>
    <t>482-Порези, обавезне таксе и казне и пенали</t>
  </si>
  <si>
    <t>485- Накнада штете за повреде или штету нанету од стране државних органа</t>
  </si>
  <si>
    <t>511-Зграде и грађевински објекти</t>
  </si>
  <si>
    <t>0012</t>
  </si>
  <si>
    <t>Макроекономске и фискалне анализе и пројекције</t>
  </si>
  <si>
    <t>0013</t>
  </si>
  <si>
    <t>Припрема и анализа буџета</t>
  </si>
  <si>
    <t>Управљање средствима ЕУ и процес европских интеграција из надлежности Министарства финансија</t>
  </si>
  <si>
    <t>444-Пратећи трошкови задуживања-покриће негативних курсних разлика</t>
  </si>
  <si>
    <t>622-Набавка стране финансијске имовине</t>
  </si>
  <si>
    <t>0015</t>
  </si>
  <si>
    <t>Спровођење другостепеног пореског и царинског поступка</t>
  </si>
  <si>
    <t>ИПА програм прекограничне сарадње Мађарска-Србија</t>
  </si>
  <si>
    <t>Интегрисани комуникациони систем</t>
  </si>
  <si>
    <t>УПРАВЉАЊЕ ПОРЕСКИМ СИСТЕМОМ И ПОРЕСКОМ АДМИНИСТРАЦИЈОМ</t>
  </si>
  <si>
    <t>Нормативно уређење фискалног система</t>
  </si>
  <si>
    <t>УПРАВЉАЊЕ ЦАРИНСКИМ СИСТЕМОМ И ЦАРИНСКОМ АДМИНИСТРАЦИЈОМ</t>
  </si>
  <si>
    <t>Нормативно уређење царинског система</t>
  </si>
  <si>
    <t>ИНТЕРВЕНЦИЈСКА СРЕДСТВА</t>
  </si>
  <si>
    <t>Текућа буџетска резерва</t>
  </si>
  <si>
    <t>499-Текућа буџетска резерва</t>
  </si>
  <si>
    <t>Стална буџетска резерва</t>
  </si>
  <si>
    <t>499-Стална буџетска резерва</t>
  </si>
  <si>
    <t>УКУПНО МИНИСТАРСТВО ФИНАНСИЈА</t>
  </si>
  <si>
    <t>Информациони систем - ПИМИС</t>
  </si>
  <si>
    <t>Централизована платформа за електронске фактуре правних лица и предузетника</t>
  </si>
  <si>
    <t>Документ менаџмент систем</t>
  </si>
  <si>
    <t xml:space="preserve">Интервенцијска средства за потребе спровођења ИПА програма </t>
  </si>
  <si>
    <t>Надоградња система за консолидацију података и пословно извештавање</t>
  </si>
  <si>
    <t>Враћање одузете имовине и обештећење за одузету имовину</t>
  </si>
  <si>
    <t>416-Награде запосленима и остали посебни расходи</t>
  </si>
  <si>
    <t>452-Субвенције приватним финансијским институцијама</t>
  </si>
  <si>
    <t xml:space="preserve">Реконструкцијаи адаптација непокретности Министарства финансија </t>
  </si>
  <si>
    <t>Платформа за надзор реализације уговора о јавним набавкама</t>
  </si>
  <si>
    <t>Апликативни систем за централизовани мониторинг ИТ система дата центра</t>
  </si>
  <si>
    <t>4006</t>
  </si>
  <si>
    <t>Кредитна подршка</t>
  </si>
  <si>
    <t>621-Набавка домаће финансијске имовине</t>
  </si>
  <si>
    <t>Изградња Националног фудбалског стадиона са пратећим садржајима</t>
  </si>
  <si>
    <t>Информациони систем Е - акцизе</t>
  </si>
  <si>
    <t>EXPO Београд 2027</t>
  </si>
  <si>
    <t>425-Текуће поправке и одржавање зграда и објеката</t>
  </si>
  <si>
    <t>Пројекат за изградњу тунелске везе од Карађорђеве до Дунавске улице</t>
  </si>
  <si>
    <t>Централни информациони систем за обрачун примања запослених у јавном сектору - Искра</t>
  </si>
  <si>
    <t xml:space="preserve">Пројеката развоја тржишта капитала </t>
  </si>
  <si>
    <t>Парламентарни и локални избори</t>
  </si>
  <si>
    <t>Текућа апропријација 2024. год.</t>
  </si>
  <si>
    <t>441-Отплата домаћих камата</t>
  </si>
  <si>
    <t>Надоградња система за управљање претприступне помоћи ЕУ</t>
  </si>
  <si>
    <t>Пројекат унапређења управљања јавним финанасијама за зелену транзицију</t>
  </si>
  <si>
    <t>Подршка реализацији ЕXPO Београд 2027</t>
  </si>
  <si>
    <t xml:space="preserve">Извршено до 31.08.2024.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</si>
</sst>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0"/>
      <name val="Arial"/>
      <family val="2"/>
    </font>
    <font>
      <b/>
      <sz val="10"/>
      <name val="Arial"/>
      <family val="2"/>
      <charset val="238"/>
    </font>
    <font>
      <b/>
      <sz val="8"/>
      <name val="Arial"/>
      <family val="2"/>
    </font>
    <font>
      <b/>
      <sz val="8"/>
      <name val="Arial"/>
      <family val="2"/>
      <charset val="238"/>
    </font>
    <font>
      <i/>
      <sz val="8"/>
      <name val="Arial"/>
      <family val="2"/>
    </font>
    <font>
      <i/>
      <sz val="8"/>
      <name val="Arial"/>
      <family val="2"/>
      <charset val="238"/>
    </font>
    <font>
      <b/>
      <i/>
      <sz val="8"/>
      <name val="Arial"/>
      <family val="2"/>
      <charset val="238"/>
    </font>
    <font>
      <sz val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i/>
      <sz val="8"/>
      <color theme="1"/>
      <name val="Arial"/>
      <family val="2"/>
    </font>
    <font>
      <b/>
      <sz val="11"/>
      <color theme="1"/>
      <name val="Calibri"/>
      <family val="2"/>
      <charset val="238"/>
      <scheme val="minor"/>
    </font>
    <font>
      <b/>
      <sz val="8"/>
      <color theme="1"/>
      <name val="Arial"/>
      <family val="2"/>
      <charset val="238"/>
    </font>
    <font>
      <b/>
      <i/>
      <sz val="8"/>
      <name val="Arial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0" fillId="0" borderId="0"/>
  </cellStyleXfs>
  <cellXfs count="218">
    <xf numFmtId="0" fontId="0" fillId="0" borderId="0" xfId="0"/>
    <xf numFmtId="0" fontId="0" fillId="2" borderId="0" xfId="0" applyFill="1"/>
    <xf numFmtId="0" fontId="0" fillId="0" borderId="0" xfId="0" applyBorder="1"/>
    <xf numFmtId="0" fontId="15" fillId="0" borderId="0" xfId="0" applyFont="1"/>
    <xf numFmtId="0" fontId="0" fillId="0" borderId="0" xfId="0" applyAlignment="1">
      <alignment wrapText="1"/>
    </xf>
    <xf numFmtId="4" fontId="1" fillId="0" borderId="1" xfId="0" applyNumberFormat="1" applyFont="1" applyFill="1" applyBorder="1" applyAlignment="1">
      <alignment horizontal="center" wrapText="1"/>
    </xf>
    <xf numFmtId="0" fontId="0" fillId="0" borderId="0" xfId="0" applyFill="1" applyAlignment="1"/>
    <xf numFmtId="4" fontId="0" fillId="0" borderId="0" xfId="0" applyNumberFormat="1"/>
    <xf numFmtId="0" fontId="1" fillId="0" borderId="22" xfId="0" applyFont="1" applyFill="1" applyBorder="1" applyAlignment="1">
      <alignment horizontal="center" wrapText="1"/>
    </xf>
    <xf numFmtId="4" fontId="1" fillId="0" borderId="21" xfId="0" applyNumberFormat="1" applyFont="1" applyFill="1" applyBorder="1" applyAlignment="1">
      <alignment horizontal="center" wrapText="1"/>
    </xf>
    <xf numFmtId="0" fontId="1" fillId="0" borderId="9" xfId="0" applyFont="1" applyFill="1" applyBorder="1" applyAlignment="1">
      <alignment horizontal="center" wrapText="1"/>
    </xf>
    <xf numFmtId="4" fontId="1" fillId="0" borderId="9" xfId="0" applyNumberFormat="1" applyFont="1" applyFill="1" applyBorder="1" applyAlignment="1">
      <alignment horizontal="center" wrapText="1"/>
    </xf>
    <xf numFmtId="4" fontId="1" fillId="0" borderId="28" xfId="0" applyNumberFormat="1" applyFont="1" applyFill="1" applyBorder="1" applyAlignment="1">
      <alignment horizontal="center" wrapText="1"/>
    </xf>
    <xf numFmtId="4" fontId="14" fillId="0" borderId="3" xfId="0" applyNumberFormat="1" applyFont="1" applyFill="1" applyBorder="1" applyAlignment="1">
      <alignment horizontal="right" wrapText="1"/>
    </xf>
    <xf numFmtId="4" fontId="5" fillId="0" borderId="34" xfId="0" applyNumberFormat="1" applyFont="1" applyFill="1" applyBorder="1" applyAlignment="1">
      <alignment horizontal="right" wrapText="1"/>
    </xf>
    <xf numFmtId="4" fontId="7" fillId="0" borderId="7" xfId="0" applyNumberFormat="1" applyFont="1" applyFill="1" applyBorder="1" applyAlignment="1">
      <alignment horizontal="right" wrapText="1"/>
    </xf>
    <xf numFmtId="4" fontId="1" fillId="0" borderId="31" xfId="0" applyNumberFormat="1" applyFont="1" applyFill="1" applyBorder="1" applyAlignment="1">
      <alignment horizontal="right" wrapText="1"/>
    </xf>
    <xf numFmtId="4" fontId="4" fillId="0" borderId="11" xfId="0" applyNumberFormat="1" applyFont="1" applyFill="1" applyBorder="1" applyAlignment="1"/>
    <xf numFmtId="4" fontId="4" fillId="0" borderId="4" xfId="0" applyNumberFormat="1" applyFont="1" applyFill="1" applyBorder="1" applyAlignment="1"/>
    <xf numFmtId="4" fontId="5" fillId="0" borderId="28" xfId="0" applyNumberFormat="1" applyFont="1" applyFill="1" applyBorder="1" applyAlignment="1">
      <alignment horizontal="right" wrapText="1"/>
    </xf>
    <xf numFmtId="4" fontId="14" fillId="0" borderId="3" xfId="0" applyNumberFormat="1" applyFont="1" applyFill="1" applyBorder="1" applyAlignment="1"/>
    <xf numFmtId="4" fontId="5" fillId="0" borderId="29" xfId="0" applyNumberFormat="1" applyFont="1" applyFill="1" applyBorder="1" applyAlignment="1">
      <alignment horizontal="right" wrapText="1"/>
    </xf>
    <xf numFmtId="4" fontId="6" fillId="0" borderId="17" xfId="0" applyNumberFormat="1" applyFont="1" applyFill="1" applyBorder="1" applyAlignment="1"/>
    <xf numFmtId="4" fontId="7" fillId="0" borderId="17" xfId="0" applyNumberFormat="1" applyFont="1" applyFill="1" applyBorder="1" applyAlignment="1"/>
    <xf numFmtId="4" fontId="6" fillId="0" borderId="2" xfId="0" applyNumberFormat="1" applyFont="1" applyFill="1" applyBorder="1" applyAlignment="1"/>
    <xf numFmtId="4" fontId="5" fillId="0" borderId="40" xfId="0" applyNumberFormat="1" applyFont="1" applyFill="1" applyBorder="1" applyAlignment="1">
      <alignment horizontal="right" wrapText="1"/>
    </xf>
    <xf numFmtId="4" fontId="6" fillId="0" borderId="3" xfId="0" applyNumberFormat="1" applyFont="1" applyFill="1" applyBorder="1" applyAlignment="1"/>
    <xf numFmtId="4" fontId="1" fillId="0" borderId="29" xfId="0" applyNumberFormat="1" applyFont="1" applyFill="1" applyBorder="1" applyAlignment="1">
      <alignment horizontal="right" wrapText="1"/>
    </xf>
    <xf numFmtId="4" fontId="14" fillId="0" borderId="9" xfId="0" applyNumberFormat="1" applyFont="1" applyFill="1" applyBorder="1" applyAlignment="1"/>
    <xf numFmtId="4" fontId="6" fillId="0" borderId="5" xfId="0" applyNumberFormat="1" applyFont="1" applyFill="1" applyBorder="1" applyAlignment="1"/>
    <xf numFmtId="4" fontId="1" fillId="0" borderId="34" xfId="0" applyNumberFormat="1" applyFont="1" applyFill="1" applyBorder="1" applyAlignment="1">
      <alignment horizontal="right" wrapText="1"/>
    </xf>
    <xf numFmtId="4" fontId="14" fillId="0" borderId="5" xfId="0" applyNumberFormat="1" applyFont="1" applyFill="1" applyBorder="1" applyAlignment="1"/>
    <xf numFmtId="4" fontId="6" fillId="0" borderId="7" xfId="0" applyNumberFormat="1" applyFont="1" applyFill="1" applyBorder="1" applyAlignment="1"/>
    <xf numFmtId="4" fontId="6" fillId="0" borderId="9" xfId="0" applyNumberFormat="1" applyFont="1" applyFill="1" applyBorder="1" applyAlignment="1"/>
    <xf numFmtId="4" fontId="4" fillId="0" borderId="28" xfId="0" applyNumberFormat="1" applyFont="1" applyFill="1" applyBorder="1" applyAlignment="1">
      <alignment horizontal="right" wrapText="1"/>
    </xf>
    <xf numFmtId="4" fontId="9" fillId="0" borderId="29" xfId="0" applyNumberFormat="1" applyFont="1" applyFill="1" applyBorder="1" applyAlignment="1">
      <alignment horizontal="right" wrapText="1"/>
    </xf>
    <xf numFmtId="4" fontId="4" fillId="0" borderId="5" xfId="0" applyNumberFormat="1" applyFont="1" applyFill="1" applyBorder="1" applyAlignment="1"/>
    <xf numFmtId="4" fontId="4" fillId="0" borderId="29" xfId="0" applyNumberFormat="1" applyFont="1" applyFill="1" applyBorder="1" applyAlignment="1">
      <alignment horizontal="right" wrapText="1"/>
    </xf>
    <xf numFmtId="4" fontId="9" fillId="0" borderId="31" xfId="0" applyNumberFormat="1" applyFont="1" applyFill="1" applyBorder="1" applyAlignment="1">
      <alignment horizontal="right" wrapText="1"/>
    </xf>
    <xf numFmtId="4" fontId="4" fillId="0" borderId="37" xfId="0" applyNumberFormat="1" applyFont="1" applyFill="1" applyBorder="1" applyAlignment="1">
      <alignment horizontal="right" wrapText="1"/>
    </xf>
    <xf numFmtId="4" fontId="5" fillId="0" borderId="15" xfId="0" applyNumberFormat="1" applyFont="1" applyFill="1" applyBorder="1" applyAlignment="1"/>
    <xf numFmtId="4" fontId="5" fillId="0" borderId="3" xfId="0" applyNumberFormat="1" applyFont="1" applyFill="1" applyBorder="1" applyAlignment="1"/>
    <xf numFmtId="4" fontId="6" fillId="0" borderId="4" xfId="0" applyNumberFormat="1" applyFont="1" applyFill="1" applyBorder="1" applyAlignment="1"/>
    <xf numFmtId="4" fontId="7" fillId="0" borderId="4" xfId="0" applyNumberFormat="1" applyFont="1" applyFill="1" applyBorder="1" applyAlignment="1"/>
    <xf numFmtId="4" fontId="9" fillId="0" borderId="34" xfId="0" applyNumberFormat="1" applyFont="1" applyFill="1" applyBorder="1" applyAlignment="1">
      <alignment horizontal="right" wrapText="1"/>
    </xf>
    <xf numFmtId="4" fontId="7" fillId="0" borderId="7" xfId="0" applyNumberFormat="1" applyFont="1" applyFill="1" applyBorder="1" applyAlignment="1"/>
    <xf numFmtId="4" fontId="4" fillId="0" borderId="9" xfId="0" applyNumberFormat="1" applyFont="1" applyFill="1" applyBorder="1" applyAlignment="1"/>
    <xf numFmtId="4" fontId="1" fillId="0" borderId="28" xfId="0" applyNumberFormat="1" applyFont="1" applyFill="1" applyBorder="1" applyAlignment="1">
      <alignment horizontal="right" wrapText="1"/>
    </xf>
    <xf numFmtId="4" fontId="5" fillId="0" borderId="9" xfId="0" applyNumberFormat="1" applyFont="1" applyFill="1" applyBorder="1" applyAlignment="1"/>
    <xf numFmtId="4" fontId="4" fillId="0" borderId="3" xfId="0" applyNumberFormat="1" applyFont="1" applyFill="1" applyBorder="1" applyAlignment="1">
      <alignment horizontal="right"/>
    </xf>
    <xf numFmtId="4" fontId="4" fillId="0" borderId="3" xfId="0" applyNumberFormat="1" applyFont="1" applyFill="1" applyBorder="1" applyAlignment="1"/>
    <xf numFmtId="4" fontId="6" fillId="0" borderId="17" xfId="0" applyNumberFormat="1" applyFont="1" applyFill="1" applyBorder="1" applyAlignment="1">
      <alignment horizontal="right"/>
    </xf>
    <xf numFmtId="4" fontId="6" fillId="0" borderId="18" xfId="0" applyNumberFormat="1" applyFont="1" applyFill="1" applyBorder="1" applyAlignment="1"/>
    <xf numFmtId="4" fontId="14" fillId="0" borderId="4" xfId="0" applyNumberFormat="1" applyFont="1" applyFill="1" applyBorder="1" applyAlignment="1"/>
    <xf numFmtId="4" fontId="4" fillId="0" borderId="19" xfId="0" applyNumberFormat="1" applyFont="1" applyFill="1" applyBorder="1" applyAlignment="1"/>
    <xf numFmtId="4" fontId="1" fillId="0" borderId="37" xfId="0" applyNumberFormat="1" applyFont="1" applyFill="1" applyBorder="1" applyAlignment="1">
      <alignment horizontal="right" wrapText="1"/>
    </xf>
    <xf numFmtId="4" fontId="6" fillId="0" borderId="26" xfId="0" applyNumberFormat="1" applyFont="1" applyFill="1" applyBorder="1" applyAlignment="1"/>
    <xf numFmtId="4" fontId="6" fillId="0" borderId="3" xfId="0" applyNumberFormat="1" applyFont="1" applyFill="1" applyBorder="1" applyAlignment="1">
      <alignment wrapText="1"/>
    </xf>
    <xf numFmtId="4" fontId="6" fillId="0" borderId="7" xfId="0" applyNumberFormat="1" applyFont="1" applyFill="1" applyBorder="1" applyAlignment="1">
      <alignment horizontal="right" wrapText="1"/>
    </xf>
    <xf numFmtId="4" fontId="6" fillId="0" borderId="14" xfId="0" applyNumberFormat="1" applyFont="1" applyFill="1" applyBorder="1" applyAlignment="1"/>
    <xf numFmtId="4" fontId="6" fillId="0" borderId="15" xfId="0" applyNumberFormat="1" applyFont="1" applyFill="1" applyBorder="1" applyAlignment="1"/>
    <xf numFmtId="4" fontId="6" fillId="0" borderId="16" xfId="0" applyNumberFormat="1" applyFont="1" applyFill="1" applyBorder="1" applyAlignment="1"/>
    <xf numFmtId="4" fontId="6" fillId="0" borderId="13" xfId="0" applyNumberFormat="1" applyFont="1" applyFill="1" applyBorder="1" applyAlignment="1"/>
    <xf numFmtId="4" fontId="8" fillId="0" borderId="9" xfId="0" applyNumberFormat="1" applyFont="1" applyFill="1" applyBorder="1" applyAlignment="1"/>
    <xf numFmtId="4" fontId="5" fillId="0" borderId="9" xfId="0" applyNumberFormat="1" applyFont="1" applyFill="1" applyBorder="1" applyAlignment="1">
      <alignment horizontal="right"/>
    </xf>
    <xf numFmtId="4" fontId="7" fillId="0" borderId="7" xfId="0" applyNumberFormat="1" applyFont="1" applyFill="1" applyBorder="1" applyAlignment="1">
      <alignment horizontal="right"/>
    </xf>
    <xf numFmtId="4" fontId="1" fillId="0" borderId="3" xfId="0" applyNumberFormat="1" applyFont="1" applyFill="1" applyBorder="1" applyAlignment="1">
      <alignment horizontal="right"/>
    </xf>
    <xf numFmtId="4" fontId="6" fillId="0" borderId="3" xfId="0" applyNumberFormat="1" applyFont="1" applyFill="1" applyBorder="1" applyAlignment="1">
      <alignment horizontal="right"/>
    </xf>
    <xf numFmtId="4" fontId="6" fillId="0" borderId="4" xfId="0" applyNumberFormat="1" applyFont="1" applyFill="1" applyBorder="1" applyAlignment="1">
      <alignment horizontal="right"/>
    </xf>
    <xf numFmtId="4" fontId="6" fillId="0" borderId="9" xfId="0" applyNumberFormat="1" applyFont="1" applyFill="1" applyBorder="1" applyAlignment="1">
      <alignment horizontal="right"/>
    </xf>
    <xf numFmtId="4" fontId="7" fillId="0" borderId="3" xfId="0" applyNumberFormat="1" applyFont="1" applyFill="1" applyBorder="1" applyAlignment="1">
      <alignment horizontal="right"/>
    </xf>
    <xf numFmtId="4" fontId="6" fillId="0" borderId="7" xfId="0" applyNumberFormat="1" applyFont="1" applyFill="1" applyBorder="1" applyAlignment="1">
      <alignment horizontal="right"/>
    </xf>
    <xf numFmtId="4" fontId="4" fillId="0" borderId="9" xfId="0" applyNumberFormat="1" applyFont="1" applyFill="1" applyBorder="1" applyAlignment="1">
      <alignment horizontal="right"/>
    </xf>
    <xf numFmtId="4" fontId="6" fillId="0" borderId="5" xfId="0" applyNumberFormat="1" applyFont="1" applyFill="1" applyBorder="1" applyAlignment="1">
      <alignment horizontal="right"/>
    </xf>
    <xf numFmtId="4" fontId="1" fillId="0" borderId="43" xfId="0" applyNumberFormat="1" applyFont="1" applyFill="1" applyBorder="1" applyAlignment="1">
      <alignment horizontal="right" wrapText="1"/>
    </xf>
    <xf numFmtId="4" fontId="14" fillId="0" borderId="2" xfId="0" applyNumberFormat="1" applyFont="1" applyFill="1" applyBorder="1" applyAlignment="1">
      <alignment horizontal="right"/>
    </xf>
    <xf numFmtId="4" fontId="4" fillId="0" borderId="40" xfId="0" applyNumberFormat="1" applyFont="1" applyFill="1" applyBorder="1" applyAlignment="1">
      <alignment horizontal="right" wrapText="1"/>
    </xf>
    <xf numFmtId="4" fontId="1" fillId="0" borderId="4" xfId="0" applyNumberFormat="1" applyFont="1" applyFill="1" applyBorder="1" applyAlignment="1">
      <alignment horizontal="right"/>
    </xf>
    <xf numFmtId="4" fontId="4" fillId="0" borderId="2" xfId="0" applyNumberFormat="1" applyFont="1" applyFill="1" applyBorder="1" applyAlignment="1">
      <alignment horizontal="right"/>
    </xf>
    <xf numFmtId="4" fontId="7" fillId="0" borderId="25" xfId="0" applyNumberFormat="1" applyFont="1" applyFill="1" applyBorder="1" applyAlignment="1">
      <alignment horizontal="right"/>
    </xf>
    <xf numFmtId="4" fontId="7" fillId="0" borderId="8" xfId="0" applyNumberFormat="1" applyFont="1" applyFill="1" applyBorder="1" applyAlignment="1">
      <alignment horizontal="right"/>
    </xf>
    <xf numFmtId="4" fontId="14" fillId="0" borderId="9" xfId="0" applyNumberFormat="1" applyFont="1" applyFill="1" applyBorder="1" applyAlignment="1">
      <alignment horizontal="right"/>
    </xf>
    <xf numFmtId="4" fontId="7" fillId="0" borderId="20" xfId="0" applyNumberFormat="1" applyFont="1" applyFill="1" applyBorder="1" applyAlignment="1">
      <alignment horizontal="right"/>
    </xf>
    <xf numFmtId="4" fontId="6" fillId="0" borderId="3" xfId="0" applyNumberFormat="1" applyFont="1" applyFill="1" applyBorder="1" applyAlignment="1">
      <alignment horizontal="right" wrapText="1"/>
    </xf>
    <xf numFmtId="4" fontId="1" fillId="0" borderId="14" xfId="0" applyNumberFormat="1" applyFont="1" applyFill="1" applyBorder="1" applyAlignment="1"/>
    <xf numFmtId="4" fontId="11" fillId="0" borderId="3" xfId="0" applyNumberFormat="1" applyFont="1" applyFill="1" applyBorder="1" applyAlignment="1"/>
    <xf numFmtId="4" fontId="5" fillId="0" borderId="4" xfId="0" applyNumberFormat="1" applyFont="1" applyFill="1" applyBorder="1" applyAlignment="1">
      <alignment horizontal="right"/>
    </xf>
    <xf numFmtId="4" fontId="5" fillId="0" borderId="4" xfId="0" applyNumberFormat="1" applyFont="1" applyFill="1" applyBorder="1" applyAlignment="1"/>
    <xf numFmtId="4" fontId="5" fillId="0" borderId="3" xfId="0" applyNumberFormat="1" applyFont="1" applyFill="1" applyBorder="1" applyAlignment="1">
      <alignment horizontal="right"/>
    </xf>
    <xf numFmtId="4" fontId="4" fillId="0" borderId="4" xfId="0" applyNumberFormat="1" applyFont="1" applyFill="1" applyBorder="1" applyAlignment="1">
      <alignment horizontal="right"/>
    </xf>
    <xf numFmtId="4" fontId="13" fillId="0" borderId="17" xfId="0" applyNumberFormat="1" applyFont="1" applyFill="1" applyBorder="1" applyAlignment="1"/>
    <xf numFmtId="4" fontId="4" fillId="0" borderId="43" xfId="0" applyNumberFormat="1" applyFont="1" applyFill="1" applyBorder="1" applyAlignment="1">
      <alignment horizontal="right" wrapText="1"/>
    </xf>
    <xf numFmtId="4" fontId="0" fillId="0" borderId="0" xfId="0" applyNumberFormat="1" applyFill="1" applyAlignment="1"/>
    <xf numFmtId="4" fontId="6" fillId="0" borderId="5" xfId="0" applyNumberFormat="1" applyFont="1" applyFill="1" applyBorder="1" applyAlignment="1">
      <alignment wrapText="1"/>
    </xf>
    <xf numFmtId="4" fontId="4" fillId="0" borderId="2" xfId="0" applyNumberFormat="1" applyFont="1" applyFill="1" applyBorder="1" applyAlignment="1"/>
    <xf numFmtId="4" fontId="13" fillId="0" borderId="0" xfId="0" applyNumberFormat="1" applyFont="1" applyFill="1" applyBorder="1" applyAlignment="1"/>
    <xf numFmtId="4" fontId="0" fillId="0" borderId="0" xfId="0" applyNumberFormat="1" applyFill="1" applyBorder="1" applyAlignment="1"/>
    <xf numFmtId="0" fontId="0" fillId="0" borderId="0" xfId="0" applyFill="1" applyBorder="1" applyAlignment="1"/>
    <xf numFmtId="4" fontId="5" fillId="0" borderId="2" xfId="0" applyNumberFormat="1" applyFont="1" applyFill="1" applyBorder="1" applyAlignment="1">
      <alignment horizontal="right"/>
    </xf>
    <xf numFmtId="4" fontId="6" fillId="0" borderId="43" xfId="0" applyNumberFormat="1" applyFont="1" applyFill="1" applyBorder="1" applyAlignment="1">
      <alignment horizontal="right" wrapText="1"/>
    </xf>
    <xf numFmtId="4" fontId="14" fillId="0" borderId="7" xfId="0" applyNumberFormat="1" applyFont="1" applyFill="1" applyBorder="1" applyAlignment="1">
      <alignment horizontal="right"/>
    </xf>
    <xf numFmtId="4" fontId="4" fillId="0" borderId="31" xfId="0" applyNumberFormat="1" applyFont="1" applyFill="1" applyBorder="1" applyAlignment="1">
      <alignment horizontal="right" wrapText="1"/>
    </xf>
    <xf numFmtId="4" fontId="1" fillId="0" borderId="9" xfId="0" applyNumberFormat="1" applyFont="1" applyFill="1" applyBorder="1" applyAlignment="1">
      <alignment horizontal="right"/>
    </xf>
    <xf numFmtId="4" fontId="1" fillId="0" borderId="17" xfId="0" applyNumberFormat="1" applyFont="1" applyFill="1" applyBorder="1" applyAlignment="1">
      <alignment horizontal="right"/>
    </xf>
    <xf numFmtId="4" fontId="14" fillId="0" borderId="45" xfId="0" applyNumberFormat="1" applyFont="1" applyFill="1" applyBorder="1" applyAlignment="1">
      <alignment horizontal="right"/>
    </xf>
    <xf numFmtId="4" fontId="4" fillId="0" borderId="46" xfId="0" applyNumberFormat="1" applyFont="1" applyFill="1" applyBorder="1" applyAlignment="1">
      <alignment horizontal="right" wrapText="1"/>
    </xf>
    <xf numFmtId="4" fontId="2" fillId="0" borderId="2" xfId="0" applyNumberFormat="1" applyFont="1" applyFill="1" applyBorder="1" applyAlignment="1"/>
    <xf numFmtId="4" fontId="5" fillId="0" borderId="31" xfId="0" applyNumberFormat="1" applyFont="1" applyFill="1" applyBorder="1" applyAlignment="1">
      <alignment horizontal="right" wrapText="1"/>
    </xf>
    <xf numFmtId="0" fontId="1" fillId="0" borderId="22" xfId="0" applyFont="1" applyFill="1" applyBorder="1" applyAlignment="1">
      <alignment horizontal="center" vertical="center" wrapText="1"/>
    </xf>
    <xf numFmtId="0" fontId="1" fillId="0" borderId="21" xfId="0" applyFont="1" applyFill="1" applyBorder="1" applyAlignment="1">
      <alignment horizontal="center" vertical="center" wrapText="1"/>
    </xf>
    <xf numFmtId="0" fontId="2" fillId="0" borderId="33" xfId="0" quotePrefix="1" applyFont="1" applyFill="1" applyBorder="1" applyAlignment="1"/>
    <xf numFmtId="0" fontId="3" fillId="0" borderId="9" xfId="0" applyFont="1" applyFill="1" applyBorder="1" applyAlignment="1">
      <alignment horizontal="left" vertical="center" wrapText="1"/>
    </xf>
    <xf numFmtId="0" fontId="4" fillId="0" borderId="24" xfId="0" quotePrefix="1" applyFont="1" applyFill="1" applyBorder="1" applyAlignment="1">
      <alignment horizontal="right"/>
    </xf>
    <xf numFmtId="0" fontId="4" fillId="0" borderId="5" xfId="0" applyFont="1" applyFill="1" applyBorder="1" applyAlignment="1">
      <alignment wrapText="1"/>
    </xf>
    <xf numFmtId="0" fontId="1" fillId="0" borderId="35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wrapText="1"/>
    </xf>
    <xf numFmtId="0" fontId="2" fillId="0" borderId="32" xfId="0" quotePrefix="1" applyFont="1" applyFill="1" applyBorder="1" applyAlignment="1"/>
    <xf numFmtId="0" fontId="2" fillId="0" borderId="10" xfId="0" applyFont="1" applyFill="1" applyBorder="1" applyAlignment="1">
      <alignment wrapText="1"/>
    </xf>
    <xf numFmtId="0" fontId="4" fillId="0" borderId="12" xfId="0" applyFont="1" applyFill="1" applyBorder="1" applyAlignment="1">
      <alignment wrapText="1"/>
    </xf>
    <xf numFmtId="0" fontId="1" fillId="0" borderId="35" xfId="0" applyFont="1" applyFill="1" applyBorder="1"/>
    <xf numFmtId="0" fontId="6" fillId="0" borderId="13" xfId="0" applyFont="1" applyFill="1" applyBorder="1" applyAlignment="1">
      <alignment wrapText="1"/>
    </xf>
    <xf numFmtId="0" fontId="2" fillId="0" borderId="33" xfId="0" quotePrefix="1" applyFont="1" applyFill="1" applyBorder="1" applyAlignment="1">
      <alignment vertical="top"/>
    </xf>
    <xf numFmtId="0" fontId="2" fillId="0" borderId="26" xfId="0" applyFont="1" applyFill="1" applyBorder="1" applyAlignment="1">
      <alignment horizontal="left" wrapText="1"/>
    </xf>
    <xf numFmtId="0" fontId="4" fillId="0" borderId="27" xfId="0" quotePrefix="1" applyFont="1" applyFill="1" applyBorder="1" applyAlignment="1">
      <alignment horizontal="right"/>
    </xf>
    <xf numFmtId="0" fontId="4" fillId="0" borderId="15" xfId="0" applyFont="1" applyFill="1" applyBorder="1" applyAlignment="1">
      <alignment wrapText="1"/>
    </xf>
    <xf numFmtId="0" fontId="1" fillId="0" borderId="27" xfId="0" applyFont="1" applyFill="1" applyBorder="1"/>
    <xf numFmtId="0" fontId="6" fillId="0" borderId="15" xfId="0" applyFont="1" applyFill="1" applyBorder="1" applyAlignment="1">
      <alignment wrapText="1"/>
    </xf>
    <xf numFmtId="0" fontId="4" fillId="0" borderId="16" xfId="0" applyFont="1" applyFill="1" applyBorder="1" applyAlignment="1">
      <alignment wrapText="1"/>
    </xf>
    <xf numFmtId="0" fontId="4" fillId="0" borderId="32" xfId="0" quotePrefix="1" applyFont="1" applyFill="1" applyBorder="1" applyAlignment="1">
      <alignment horizontal="right"/>
    </xf>
    <xf numFmtId="0" fontId="1" fillId="0" borderId="36" xfId="0" applyFont="1" applyFill="1" applyBorder="1"/>
    <xf numFmtId="0" fontId="6" fillId="0" borderId="16" xfId="0" applyFont="1" applyFill="1" applyBorder="1" applyAlignment="1">
      <alignment wrapText="1"/>
    </xf>
    <xf numFmtId="0" fontId="4" fillId="0" borderId="27" xfId="0" applyFont="1" applyFill="1" applyBorder="1"/>
    <xf numFmtId="0" fontId="2" fillId="0" borderId="32" xfId="0" quotePrefix="1" applyFont="1" applyFill="1" applyBorder="1" applyAlignment="1">
      <alignment vertical="top"/>
    </xf>
    <xf numFmtId="0" fontId="3" fillId="0" borderId="10" xfId="0" applyFont="1" applyFill="1" applyBorder="1" applyAlignment="1">
      <alignment wrapText="1"/>
    </xf>
    <xf numFmtId="0" fontId="5" fillId="0" borderId="11" xfId="0" applyFont="1" applyFill="1" applyBorder="1" applyAlignment="1">
      <alignment wrapText="1"/>
    </xf>
    <xf numFmtId="0" fontId="4" fillId="0" borderId="30" xfId="0" quotePrefix="1" applyFont="1" applyFill="1" applyBorder="1" applyAlignment="1">
      <alignment horizontal="right"/>
    </xf>
    <xf numFmtId="0" fontId="2" fillId="0" borderId="14" xfId="0" applyFont="1" applyFill="1" applyBorder="1" applyAlignment="1">
      <alignment wrapText="1"/>
    </xf>
    <xf numFmtId="0" fontId="1" fillId="0" borderId="38" xfId="0" applyFont="1" applyFill="1" applyBorder="1"/>
    <xf numFmtId="0" fontId="5" fillId="0" borderId="3" xfId="0" applyFont="1" applyFill="1" applyBorder="1" applyAlignment="1">
      <alignment horizontal="left" wrapText="1"/>
    </xf>
    <xf numFmtId="0" fontId="3" fillId="0" borderId="32" xfId="0" applyFont="1" applyFill="1" applyBorder="1" applyAlignment="1">
      <alignment horizontal="left"/>
    </xf>
    <xf numFmtId="0" fontId="3" fillId="0" borderId="9" xfId="0" applyFont="1" applyFill="1" applyBorder="1" applyAlignment="1">
      <alignment wrapText="1"/>
    </xf>
    <xf numFmtId="0" fontId="5" fillId="0" borderId="9" xfId="0" applyFont="1" applyFill="1" applyBorder="1" applyAlignment="1">
      <alignment wrapText="1"/>
    </xf>
    <xf numFmtId="0" fontId="6" fillId="0" borderId="6" xfId="0" applyFont="1" applyFill="1" applyBorder="1" applyAlignment="1">
      <alignment wrapText="1"/>
    </xf>
    <xf numFmtId="0" fontId="6" fillId="0" borderId="5" xfId="0" applyFont="1" applyFill="1" applyBorder="1" applyAlignment="1">
      <alignment wrapText="1"/>
    </xf>
    <xf numFmtId="49" fontId="4" fillId="0" borderId="27" xfId="0" applyNumberFormat="1" applyFont="1" applyFill="1" applyBorder="1" applyAlignment="1">
      <alignment horizontal="right"/>
    </xf>
    <xf numFmtId="0" fontId="4" fillId="0" borderId="3" xfId="0" applyFont="1" applyFill="1" applyBorder="1" applyAlignment="1">
      <alignment wrapText="1"/>
    </xf>
    <xf numFmtId="0" fontId="1" fillId="0" borderId="30" xfId="0" applyFont="1" applyFill="1" applyBorder="1"/>
    <xf numFmtId="0" fontId="6" fillId="0" borderId="17" xfId="0" applyFont="1" applyFill="1" applyBorder="1" applyAlignment="1">
      <alignment wrapText="1"/>
    </xf>
    <xf numFmtId="0" fontId="2" fillId="0" borderId="24" xfId="0" quotePrefix="1" applyFont="1" applyFill="1" applyBorder="1" applyAlignment="1">
      <alignment horizontal="left"/>
    </xf>
    <xf numFmtId="0" fontId="2" fillId="0" borderId="4" xfId="0" applyFont="1" applyFill="1" applyBorder="1" applyAlignment="1">
      <alignment wrapText="1"/>
    </xf>
    <xf numFmtId="0" fontId="4" fillId="0" borderId="35" xfId="0" quotePrefix="1" applyFont="1" applyFill="1" applyBorder="1" applyAlignment="1">
      <alignment horizontal="right"/>
    </xf>
    <xf numFmtId="0" fontId="2" fillId="0" borderId="39" xfId="0" applyFont="1" applyFill="1" applyBorder="1" applyAlignment="1">
      <alignment horizontal="left"/>
    </xf>
    <xf numFmtId="0" fontId="2" fillId="0" borderId="2" xfId="0" applyFont="1" applyFill="1" applyBorder="1" applyAlignment="1">
      <alignment wrapText="1"/>
    </xf>
    <xf numFmtId="0" fontId="6" fillId="0" borderId="10" xfId="0" applyFont="1" applyFill="1" applyBorder="1" applyAlignment="1">
      <alignment wrapText="1"/>
    </xf>
    <xf numFmtId="0" fontId="6" fillId="0" borderId="3" xfId="0" applyFont="1" applyFill="1" applyBorder="1" applyAlignment="1">
      <alignment wrapText="1"/>
    </xf>
    <xf numFmtId="0" fontId="4" fillId="0" borderId="9" xfId="0" applyFont="1" applyFill="1" applyBorder="1" applyAlignment="1">
      <alignment wrapText="1"/>
    </xf>
    <xf numFmtId="0" fontId="1" fillId="0" borderId="24" xfId="0" applyFont="1" applyFill="1" applyBorder="1"/>
    <xf numFmtId="0" fontId="4" fillId="0" borderId="24" xfId="0" applyFont="1" applyFill="1" applyBorder="1"/>
    <xf numFmtId="0" fontId="4" fillId="0" borderId="33" xfId="0" quotePrefix="1" applyFont="1" applyFill="1" applyBorder="1" applyAlignment="1">
      <alignment horizontal="right"/>
    </xf>
    <xf numFmtId="49" fontId="4" fillId="0" borderId="2" xfId="0" applyNumberFormat="1" applyFont="1" applyFill="1" applyBorder="1" applyAlignment="1" applyProtection="1">
      <alignment wrapText="1"/>
    </xf>
    <xf numFmtId="0" fontId="1" fillId="0" borderId="41" xfId="1" applyFont="1" applyFill="1" applyBorder="1"/>
    <xf numFmtId="0" fontId="6" fillId="0" borderId="14" xfId="0" applyFont="1" applyFill="1" applyBorder="1" applyAlignment="1">
      <alignment wrapText="1"/>
    </xf>
    <xf numFmtId="0" fontId="4" fillId="0" borderId="41" xfId="0" applyFont="1" applyFill="1" applyBorder="1"/>
    <xf numFmtId="0" fontId="1" fillId="0" borderId="41" xfId="0" applyFont="1" applyFill="1" applyBorder="1"/>
    <xf numFmtId="0" fontId="6" fillId="0" borderId="12" xfId="0" applyFont="1" applyFill="1" applyBorder="1" applyAlignment="1">
      <alignment wrapText="1"/>
    </xf>
    <xf numFmtId="0" fontId="5" fillId="0" borderId="33" xfId="0" applyFont="1" applyFill="1" applyBorder="1"/>
    <xf numFmtId="0" fontId="5" fillId="0" borderId="2" xfId="0" applyFont="1" applyFill="1" applyBorder="1" applyAlignment="1">
      <alignment wrapText="1"/>
    </xf>
    <xf numFmtId="0" fontId="5" fillId="0" borderId="42" xfId="0" applyFont="1" applyFill="1" applyBorder="1"/>
    <xf numFmtId="0" fontId="7" fillId="0" borderId="17" xfId="0" applyFont="1" applyFill="1" applyBorder="1" applyAlignment="1">
      <alignment wrapText="1"/>
    </xf>
    <xf numFmtId="0" fontId="5" fillId="0" borderId="44" xfId="0" applyFont="1" applyFill="1" applyBorder="1"/>
    <xf numFmtId="0" fontId="4" fillId="0" borderId="2" xfId="0" applyFont="1" applyFill="1" applyBorder="1" applyAlignment="1">
      <alignment wrapText="1"/>
    </xf>
    <xf numFmtId="0" fontId="7" fillId="0" borderId="3" xfId="0" applyFont="1" applyFill="1" applyBorder="1" applyAlignment="1">
      <alignment wrapText="1"/>
    </xf>
    <xf numFmtId="0" fontId="7" fillId="0" borderId="7" xfId="0" applyFont="1" applyFill="1" applyBorder="1" applyAlignment="1">
      <alignment wrapText="1"/>
    </xf>
    <xf numFmtId="0" fontId="7" fillId="0" borderId="5" xfId="0" applyFont="1" applyFill="1" applyBorder="1" applyAlignment="1">
      <alignment wrapText="1"/>
    </xf>
    <xf numFmtId="0" fontId="5" fillId="0" borderId="24" xfId="0" applyFont="1" applyFill="1" applyBorder="1"/>
    <xf numFmtId="0" fontId="6" fillId="0" borderId="9" xfId="0" applyFont="1" applyFill="1" applyBorder="1" applyAlignment="1">
      <alignment wrapText="1"/>
    </xf>
    <xf numFmtId="0" fontId="5" fillId="0" borderId="32" xfId="0" applyFont="1" applyFill="1" applyBorder="1"/>
    <xf numFmtId="0" fontId="4" fillId="0" borderId="33" xfId="0" applyFont="1" applyFill="1" applyBorder="1"/>
    <xf numFmtId="0" fontId="4" fillId="0" borderId="32" xfId="0" applyFont="1" applyFill="1" applyBorder="1"/>
    <xf numFmtId="0" fontId="1" fillId="0" borderId="42" xfId="0" applyFont="1" applyFill="1" applyBorder="1"/>
    <xf numFmtId="0" fontId="7" fillId="0" borderId="23" xfId="0" applyFont="1" applyFill="1" applyBorder="1" applyAlignment="1">
      <alignment wrapText="1"/>
    </xf>
    <xf numFmtId="0" fontId="5" fillId="0" borderId="41" xfId="0" applyFont="1" applyFill="1" applyBorder="1"/>
    <xf numFmtId="0" fontId="5" fillId="0" borderId="30" xfId="0" applyFont="1" applyFill="1" applyBorder="1"/>
    <xf numFmtId="0" fontId="4" fillId="0" borderId="45" xfId="0" applyFont="1" applyFill="1" applyBorder="1" applyAlignment="1">
      <alignment wrapText="1"/>
    </xf>
    <xf numFmtId="0" fontId="2" fillId="0" borderId="33" xfId="0" applyFont="1" applyFill="1" applyBorder="1" applyAlignment="1">
      <alignment horizontal="left"/>
    </xf>
    <xf numFmtId="0" fontId="1" fillId="0" borderId="36" xfId="1" applyFont="1" applyFill="1" applyBorder="1"/>
    <xf numFmtId="0" fontId="1" fillId="0" borderId="24" xfId="0" applyFont="1" applyFill="1" applyBorder="1" applyAlignment="1">
      <alignment horizontal="center" vertical="center" wrapText="1"/>
    </xf>
    <xf numFmtId="0" fontId="1" fillId="0" borderId="24" xfId="0" applyFont="1" applyFill="1" applyBorder="1" applyAlignment="1">
      <alignment vertical="center"/>
    </xf>
    <xf numFmtId="0" fontId="1" fillId="0" borderId="30" xfId="0" applyFont="1" applyFill="1" applyBorder="1" applyAlignment="1">
      <alignment vertical="center"/>
    </xf>
    <xf numFmtId="0" fontId="2" fillId="0" borderId="32" xfId="0" applyFont="1" applyFill="1" applyBorder="1" applyAlignment="1">
      <alignment horizontal="left"/>
    </xf>
    <xf numFmtId="0" fontId="2" fillId="0" borderId="9" xfId="0" applyFont="1" applyFill="1" applyBorder="1" applyAlignment="1">
      <alignment wrapText="1"/>
    </xf>
    <xf numFmtId="0" fontId="6" fillId="0" borderId="20" xfId="0" applyFont="1" applyFill="1" applyBorder="1" applyAlignment="1">
      <alignment wrapText="1"/>
    </xf>
    <xf numFmtId="0" fontId="3" fillId="0" borderId="4" xfId="0" applyFont="1" applyFill="1" applyBorder="1" applyAlignment="1">
      <alignment wrapText="1"/>
    </xf>
    <xf numFmtId="0" fontId="4" fillId="0" borderId="27" xfId="0" applyFont="1" applyFill="1" applyBorder="1" applyAlignment="1">
      <alignment horizontal="right"/>
    </xf>
    <xf numFmtId="0" fontId="5" fillId="0" borderId="3" xfId="0" applyFont="1" applyFill="1" applyBorder="1" applyAlignment="1">
      <alignment wrapText="1"/>
    </xf>
    <xf numFmtId="0" fontId="2" fillId="0" borderId="41" xfId="0" applyFont="1" applyFill="1" applyBorder="1" applyAlignment="1">
      <alignment horizontal="left"/>
    </xf>
    <xf numFmtId="0" fontId="6" fillId="0" borderId="4" xfId="0" applyFont="1" applyFill="1" applyBorder="1" applyAlignment="1">
      <alignment wrapText="1"/>
    </xf>
    <xf numFmtId="0" fontId="5" fillId="0" borderId="4" xfId="0" applyFont="1" applyFill="1" applyBorder="1" applyAlignment="1">
      <alignment wrapText="1"/>
    </xf>
    <xf numFmtId="0" fontId="5" fillId="0" borderId="5" xfId="0" applyFont="1" applyFill="1" applyBorder="1" applyAlignment="1">
      <alignment wrapText="1"/>
    </xf>
    <xf numFmtId="0" fontId="0" fillId="0" borderId="22" xfId="0" applyFill="1" applyBorder="1"/>
    <xf numFmtId="0" fontId="12" fillId="0" borderId="1" xfId="0" applyFont="1" applyFill="1" applyBorder="1" applyAlignment="1">
      <alignment wrapText="1"/>
    </xf>
    <xf numFmtId="0" fontId="0" fillId="0" borderId="0" xfId="0" applyFill="1"/>
    <xf numFmtId="0" fontId="0" fillId="0" borderId="0" xfId="0" applyFill="1" applyAlignment="1">
      <alignment wrapText="1"/>
    </xf>
    <xf numFmtId="0" fontId="0" fillId="0" borderId="0" xfId="0" applyFill="1" applyBorder="1" applyAlignment="1">
      <alignment wrapText="1"/>
    </xf>
    <xf numFmtId="0" fontId="1" fillId="0" borderId="38" xfId="0" applyFont="1" applyFill="1" applyBorder="1" applyAlignment="1">
      <alignment horizontal="center"/>
    </xf>
    <xf numFmtId="0" fontId="1" fillId="0" borderId="41" xfId="0" applyFont="1" applyFill="1" applyBorder="1" applyAlignment="1">
      <alignment horizontal="center"/>
    </xf>
    <xf numFmtId="0" fontId="1" fillId="0" borderId="42" xfId="0" applyFont="1" applyFill="1" applyBorder="1" applyAlignment="1">
      <alignment horizontal="center"/>
    </xf>
    <xf numFmtId="0" fontId="1" fillId="0" borderId="32" xfId="0" applyFont="1" applyFill="1" applyBorder="1" applyAlignment="1">
      <alignment horizontal="center" vertical="center" wrapText="1"/>
    </xf>
    <xf numFmtId="0" fontId="1" fillId="0" borderId="27" xfId="0" applyFont="1" applyFill="1" applyBorder="1" applyAlignment="1">
      <alignment horizontal="center" vertical="center" wrapText="1"/>
    </xf>
    <xf numFmtId="0" fontId="1" fillId="0" borderId="36" xfId="0" applyFont="1" applyFill="1" applyBorder="1" applyAlignment="1">
      <alignment horizontal="center" vertical="center" wrapText="1"/>
    </xf>
    <xf numFmtId="0" fontId="1" fillId="0" borderId="36" xfId="0" applyFont="1" applyFill="1" applyBorder="1" applyAlignment="1">
      <alignment horizontal="center"/>
    </xf>
    <xf numFmtId="0" fontId="1" fillId="0" borderId="24" xfId="0" applyFont="1" applyFill="1" applyBorder="1" applyAlignment="1">
      <alignment horizontal="center"/>
    </xf>
    <xf numFmtId="0" fontId="1" fillId="0" borderId="30" xfId="0" applyFont="1" applyFill="1" applyBorder="1" applyAlignment="1">
      <alignment horizontal="center"/>
    </xf>
    <xf numFmtId="0" fontId="1" fillId="0" borderId="36" xfId="1" applyFont="1" applyFill="1" applyBorder="1" applyAlignment="1">
      <alignment horizontal="center"/>
    </xf>
    <xf numFmtId="0" fontId="1" fillId="0" borderId="24" xfId="1" applyFont="1" applyFill="1" applyBorder="1" applyAlignment="1">
      <alignment horizontal="center"/>
    </xf>
    <xf numFmtId="0" fontId="1" fillId="0" borderId="30" xfId="1" applyFont="1" applyFill="1" applyBorder="1" applyAlignment="1">
      <alignment horizontal="center"/>
    </xf>
    <xf numFmtId="0" fontId="5" fillId="0" borderId="36" xfId="0" applyFont="1" applyFill="1" applyBorder="1" applyAlignment="1">
      <alignment horizontal="center"/>
    </xf>
    <xf numFmtId="0" fontId="5" fillId="0" borderId="30" xfId="0" applyFont="1" applyFill="1" applyBorder="1" applyAlignment="1">
      <alignment horizontal="center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5"/>
  <sheetViews>
    <sheetView tabSelected="1" topLeftCell="A159" zoomScaleNormal="100" workbookViewId="0">
      <selection activeCell="I184" sqref="I184"/>
    </sheetView>
  </sheetViews>
  <sheetFormatPr defaultRowHeight="15" x14ac:dyDescent="0.25"/>
  <cols>
    <col min="2" max="2" width="40" style="4" customWidth="1"/>
    <col min="3" max="3" width="19.140625" style="6" customWidth="1"/>
    <col min="4" max="4" width="17.5703125" style="6" customWidth="1"/>
    <col min="5" max="5" width="16" style="6" customWidth="1"/>
    <col min="6" max="6" width="1.5703125" customWidth="1"/>
    <col min="8" max="8" width="8.85546875" customWidth="1"/>
  </cols>
  <sheetData>
    <row r="1" spans="1:5" ht="34.5" thickBot="1" x14ac:dyDescent="0.3">
      <c r="A1" s="108" t="s">
        <v>0</v>
      </c>
      <c r="B1" s="109"/>
      <c r="C1" s="8" t="s">
        <v>107</v>
      </c>
      <c r="D1" s="5" t="s">
        <v>112</v>
      </c>
      <c r="E1" s="9" t="s">
        <v>1</v>
      </c>
    </row>
    <row r="2" spans="1:5" x14ac:dyDescent="0.25">
      <c r="A2" s="110" t="s">
        <v>2</v>
      </c>
      <c r="B2" s="111" t="s">
        <v>3</v>
      </c>
      <c r="C2" s="10"/>
      <c r="D2" s="11"/>
      <c r="E2" s="12"/>
    </row>
    <row r="3" spans="1:5" x14ac:dyDescent="0.25">
      <c r="A3" s="112" t="s">
        <v>4</v>
      </c>
      <c r="B3" s="113" t="s">
        <v>5</v>
      </c>
      <c r="C3" s="13">
        <f>C4</f>
        <v>4597058000</v>
      </c>
      <c r="D3" s="13">
        <f>D4</f>
        <v>2501768003.25</v>
      </c>
      <c r="E3" s="14">
        <f>SUM(D3/C3*100)</f>
        <v>54.421066761611449</v>
      </c>
    </row>
    <row r="4" spans="1:5" ht="15.75" thickBot="1" x14ac:dyDescent="0.3">
      <c r="A4" s="114"/>
      <c r="B4" s="115" t="s">
        <v>6</v>
      </c>
      <c r="C4" s="15">
        <v>4597058000</v>
      </c>
      <c r="D4" s="15">
        <v>2501768003.25</v>
      </c>
      <c r="E4" s="16">
        <f t="shared" ref="E4:E79" si="0">SUM(D4/C4*100)</f>
        <v>54.421066761611449</v>
      </c>
    </row>
    <row r="5" spans="1:5" x14ac:dyDescent="0.25">
      <c r="A5" s="116" t="s">
        <v>7</v>
      </c>
      <c r="B5" s="117" t="s">
        <v>8</v>
      </c>
      <c r="C5" s="17"/>
      <c r="D5" s="18"/>
      <c r="E5" s="19"/>
    </row>
    <row r="6" spans="1:5" x14ac:dyDescent="0.25">
      <c r="A6" s="112" t="s">
        <v>9</v>
      </c>
      <c r="B6" s="118" t="s">
        <v>10</v>
      </c>
      <c r="C6" s="20">
        <f>C7</f>
        <v>33844539000</v>
      </c>
      <c r="D6" s="20">
        <f>D7</f>
        <v>22276834048</v>
      </c>
      <c r="E6" s="21">
        <f t="shared" si="0"/>
        <v>65.821059190671789</v>
      </c>
    </row>
    <row r="7" spans="1:5" ht="15.75" thickBot="1" x14ac:dyDescent="0.3">
      <c r="A7" s="119"/>
      <c r="B7" s="120" t="s">
        <v>11</v>
      </c>
      <c r="C7" s="22">
        <v>33844539000</v>
      </c>
      <c r="D7" s="23">
        <v>22276834048</v>
      </c>
      <c r="E7" s="16">
        <f t="shared" si="0"/>
        <v>65.821059190671789</v>
      </c>
    </row>
    <row r="8" spans="1:5" ht="38.25" customHeight="1" x14ac:dyDescent="0.25">
      <c r="A8" s="121" t="s">
        <v>14</v>
      </c>
      <c r="B8" s="122" t="s">
        <v>15</v>
      </c>
      <c r="C8" s="24"/>
      <c r="D8" s="24"/>
      <c r="E8" s="25"/>
    </row>
    <row r="9" spans="1:5" ht="23.25" x14ac:dyDescent="0.25">
      <c r="A9" s="123" t="s">
        <v>96</v>
      </c>
      <c r="B9" s="124" t="s">
        <v>16</v>
      </c>
      <c r="C9" s="20">
        <f>+C10</f>
        <v>12970756000</v>
      </c>
      <c r="D9" s="20">
        <f>+D10</f>
        <v>7784153028.5900002</v>
      </c>
      <c r="E9" s="21">
        <f t="shared" si="0"/>
        <v>60.01310200107072</v>
      </c>
    </row>
    <row r="10" spans="1:5" x14ac:dyDescent="0.25">
      <c r="A10" s="125"/>
      <c r="B10" s="126" t="s">
        <v>17</v>
      </c>
      <c r="C10" s="26">
        <v>12970756000</v>
      </c>
      <c r="D10" s="26">
        <v>7784153028.5900002</v>
      </c>
      <c r="E10" s="27">
        <f t="shared" si="0"/>
        <v>60.01310200107072</v>
      </c>
    </row>
    <row r="11" spans="1:5" ht="23.25" x14ac:dyDescent="0.25">
      <c r="A11" s="123">
        <v>4010</v>
      </c>
      <c r="B11" s="127" t="s">
        <v>103</v>
      </c>
      <c r="C11" s="20">
        <f>+C12</f>
        <v>100000000</v>
      </c>
      <c r="D11" s="20">
        <f>+D12</f>
        <v>0</v>
      </c>
      <c r="E11" s="21">
        <f t="shared" si="0"/>
        <v>0</v>
      </c>
    </row>
    <row r="12" spans="1:5" x14ac:dyDescent="0.25">
      <c r="A12" s="125"/>
      <c r="B12" s="126" t="s">
        <v>63</v>
      </c>
      <c r="C12" s="26">
        <v>100000000</v>
      </c>
      <c r="D12" s="26">
        <v>0</v>
      </c>
      <c r="E12" s="27">
        <f t="shared" si="0"/>
        <v>0</v>
      </c>
    </row>
    <row r="13" spans="1:5" ht="23.25" x14ac:dyDescent="0.25">
      <c r="A13" s="128">
        <v>5073</v>
      </c>
      <c r="B13" s="127" t="s">
        <v>99</v>
      </c>
      <c r="C13" s="28">
        <f>C14</f>
        <v>13590000000</v>
      </c>
      <c r="D13" s="28">
        <v>9660085977.1800003</v>
      </c>
      <c r="E13" s="19">
        <f t="shared" si="0"/>
        <v>71.08231035452539</v>
      </c>
    </row>
    <row r="14" spans="1:5" x14ac:dyDescent="0.25">
      <c r="A14" s="129"/>
      <c r="B14" s="130" t="s">
        <v>63</v>
      </c>
      <c r="C14" s="29">
        <v>13590000000</v>
      </c>
      <c r="D14" s="29">
        <v>2351788651.8499999</v>
      </c>
      <c r="E14" s="30">
        <f t="shared" si="0"/>
        <v>17.305288093083149</v>
      </c>
    </row>
    <row r="15" spans="1:5" x14ac:dyDescent="0.25">
      <c r="A15" s="131">
        <v>5081</v>
      </c>
      <c r="B15" s="127" t="s">
        <v>101</v>
      </c>
      <c r="C15" s="31">
        <f>+C16</f>
        <v>36100000000</v>
      </c>
      <c r="D15" s="20">
        <f>+D16</f>
        <v>33616419737.889999</v>
      </c>
      <c r="E15" s="30">
        <f t="shared" si="0"/>
        <v>93.120276282243765</v>
      </c>
    </row>
    <row r="16" spans="1:5" ht="15.75" thickBot="1" x14ac:dyDescent="0.3">
      <c r="A16" s="119"/>
      <c r="B16" s="115" t="s">
        <v>63</v>
      </c>
      <c r="C16" s="32">
        <v>36100000000</v>
      </c>
      <c r="D16" s="32">
        <v>33616419737.889999</v>
      </c>
      <c r="E16" s="16">
        <f t="shared" si="0"/>
        <v>93.120276282243765</v>
      </c>
    </row>
    <row r="17" spans="1:6" ht="26.25" x14ac:dyDescent="0.25">
      <c r="A17" s="132" t="s">
        <v>18</v>
      </c>
      <c r="B17" s="133" t="s">
        <v>19</v>
      </c>
      <c r="C17" s="33">
        <f>C18+C20</f>
        <v>4541844000</v>
      </c>
      <c r="D17" s="33">
        <f>D18+D20</f>
        <v>2076321399.8600001</v>
      </c>
      <c r="E17" s="34">
        <f>SUM(D17/C17*100)</f>
        <v>45.715383440294296</v>
      </c>
    </row>
    <row r="18" spans="1:6" ht="23.25" x14ac:dyDescent="0.25">
      <c r="A18" s="123" t="s">
        <v>20</v>
      </c>
      <c r="B18" s="134" t="s">
        <v>21</v>
      </c>
      <c r="C18" s="31">
        <f>C19</f>
        <v>2832844000</v>
      </c>
      <c r="D18" s="31">
        <f>+D19</f>
        <v>1640000000</v>
      </c>
      <c r="E18" s="19">
        <f t="shared" si="0"/>
        <v>57.892351290787637</v>
      </c>
    </row>
    <row r="19" spans="1:6" ht="23.25" x14ac:dyDescent="0.25">
      <c r="A19" s="123"/>
      <c r="B19" s="130" t="s">
        <v>22</v>
      </c>
      <c r="C19" s="29">
        <v>2832844000</v>
      </c>
      <c r="D19" s="29">
        <v>1640000000</v>
      </c>
      <c r="E19" s="35">
        <f t="shared" si="0"/>
        <v>57.892351290787637</v>
      </c>
    </row>
    <row r="20" spans="1:6" ht="23.25" x14ac:dyDescent="0.25">
      <c r="A20" s="123" t="s">
        <v>23</v>
      </c>
      <c r="B20" s="127" t="s">
        <v>24</v>
      </c>
      <c r="C20" s="36">
        <f>C21</f>
        <v>1709000000</v>
      </c>
      <c r="D20" s="36">
        <f>D21</f>
        <v>436321399.86000001</v>
      </c>
      <c r="E20" s="37">
        <f t="shared" si="0"/>
        <v>25.530801630193096</v>
      </c>
    </row>
    <row r="21" spans="1:6" ht="24" thickBot="1" x14ac:dyDescent="0.3">
      <c r="A21" s="135"/>
      <c r="B21" s="115" t="s">
        <v>25</v>
      </c>
      <c r="C21" s="32">
        <v>1709000000</v>
      </c>
      <c r="D21" s="32">
        <v>436321399.86000001</v>
      </c>
      <c r="E21" s="38">
        <f t="shared" si="0"/>
        <v>25.530801630193096</v>
      </c>
    </row>
    <row r="22" spans="1:6" ht="26.25" x14ac:dyDescent="0.25">
      <c r="A22" s="116" t="s">
        <v>26</v>
      </c>
      <c r="B22" s="136" t="s">
        <v>27</v>
      </c>
      <c r="C22" s="28">
        <f>SUM(C23+C25)</f>
        <v>237600000000</v>
      </c>
      <c r="D22" s="18">
        <f>SUM(D23+D25)</f>
        <v>156925782856.97998</v>
      </c>
      <c r="E22" s="39">
        <f t="shared" si="0"/>
        <v>66.046204906136353</v>
      </c>
    </row>
    <row r="23" spans="1:6" ht="23.25" x14ac:dyDescent="0.25">
      <c r="A23" s="123" t="s">
        <v>9</v>
      </c>
      <c r="B23" s="124" t="s">
        <v>28</v>
      </c>
      <c r="C23" s="40">
        <f>C24</f>
        <v>202754000000</v>
      </c>
      <c r="D23" s="41">
        <f>D24</f>
        <v>133695116190.25999</v>
      </c>
      <c r="E23" s="21">
        <f t="shared" si="0"/>
        <v>65.939570213292953</v>
      </c>
      <c r="F23" s="3"/>
    </row>
    <row r="24" spans="1:6" ht="23.25" x14ac:dyDescent="0.25">
      <c r="A24" s="137"/>
      <c r="B24" s="130" t="s">
        <v>29</v>
      </c>
      <c r="C24" s="42">
        <v>202754000000</v>
      </c>
      <c r="D24" s="43">
        <v>133695116190.25999</v>
      </c>
      <c r="E24" s="44">
        <f t="shared" si="0"/>
        <v>65.939570213292953</v>
      </c>
    </row>
    <row r="25" spans="1:6" ht="21.75" customHeight="1" x14ac:dyDescent="0.25">
      <c r="A25" s="123" t="s">
        <v>30</v>
      </c>
      <c r="B25" s="138" t="s">
        <v>31</v>
      </c>
      <c r="C25" s="41">
        <f>C26</f>
        <v>34846000000</v>
      </c>
      <c r="D25" s="41">
        <f>D26</f>
        <v>23230666666.720001</v>
      </c>
      <c r="E25" s="14">
        <f t="shared" si="0"/>
        <v>66.666666666819737</v>
      </c>
    </row>
    <row r="26" spans="1:6" ht="24" thickBot="1" x14ac:dyDescent="0.3">
      <c r="A26" s="119"/>
      <c r="B26" s="120" t="s">
        <v>29</v>
      </c>
      <c r="C26" s="32">
        <v>34846000000</v>
      </c>
      <c r="D26" s="45">
        <v>23230666666.720001</v>
      </c>
      <c r="E26" s="38">
        <f t="shared" si="0"/>
        <v>66.666666666819737</v>
      </c>
    </row>
    <row r="27" spans="1:6" x14ac:dyDescent="0.25">
      <c r="A27" s="116" t="s">
        <v>32</v>
      </c>
      <c r="B27" s="136" t="s">
        <v>33</v>
      </c>
      <c r="C27" s="33"/>
      <c r="D27" s="33"/>
      <c r="E27" s="19"/>
    </row>
    <row r="28" spans="1:6" ht="23.25" x14ac:dyDescent="0.25">
      <c r="A28" s="123" t="s">
        <v>9</v>
      </c>
      <c r="B28" s="124" t="s">
        <v>34</v>
      </c>
      <c r="C28" s="41">
        <f>C29</f>
        <v>48969908000</v>
      </c>
      <c r="D28" s="41">
        <f>D29</f>
        <v>32812392640</v>
      </c>
      <c r="E28" s="21">
        <f t="shared" si="0"/>
        <v>67.005216019601264</v>
      </c>
    </row>
    <row r="29" spans="1:6" ht="24" thickBot="1" x14ac:dyDescent="0.3">
      <c r="A29" s="119"/>
      <c r="B29" s="115" t="s">
        <v>35</v>
      </c>
      <c r="C29" s="32">
        <v>48969908000</v>
      </c>
      <c r="D29" s="32">
        <v>32812392640</v>
      </c>
      <c r="E29" s="16">
        <f t="shared" si="0"/>
        <v>67.005216019601264</v>
      </c>
    </row>
    <row r="30" spans="1:6" ht="26.25" x14ac:dyDescent="0.25">
      <c r="A30" s="139">
        <v>1003</v>
      </c>
      <c r="B30" s="140" t="s">
        <v>36</v>
      </c>
      <c r="C30" s="28">
        <f>SUM(C31+C33+C35)</f>
        <v>6976980000</v>
      </c>
      <c r="D30" s="46">
        <f>SUM(D31+D33+D35)</f>
        <v>6389905754.0600004</v>
      </c>
      <c r="E30" s="47">
        <f t="shared" si="0"/>
        <v>91.585553549816694</v>
      </c>
    </row>
    <row r="31" spans="1:6" x14ac:dyDescent="0.25">
      <c r="A31" s="123" t="s">
        <v>37</v>
      </c>
      <c r="B31" s="141" t="s">
        <v>38</v>
      </c>
      <c r="C31" s="48">
        <f>C32</f>
        <v>481200000</v>
      </c>
      <c r="D31" s="48">
        <f>D32</f>
        <v>327060000</v>
      </c>
      <c r="E31" s="19">
        <f t="shared" si="0"/>
        <v>67.967581047381543</v>
      </c>
    </row>
    <row r="32" spans="1:6" x14ac:dyDescent="0.25">
      <c r="A32" s="139"/>
      <c r="B32" s="142" t="s">
        <v>39</v>
      </c>
      <c r="C32" s="33">
        <v>481200000</v>
      </c>
      <c r="D32" s="33">
        <v>327060000</v>
      </c>
      <c r="E32" s="27">
        <f t="shared" si="0"/>
        <v>67.967581047381543</v>
      </c>
    </row>
    <row r="33" spans="1:5" ht="26.25" customHeight="1" x14ac:dyDescent="0.25">
      <c r="A33" s="123" t="s">
        <v>9</v>
      </c>
      <c r="B33" s="138" t="s">
        <v>40</v>
      </c>
      <c r="C33" s="41">
        <f>C34</f>
        <v>118180000</v>
      </c>
      <c r="D33" s="41">
        <f>D34</f>
        <v>74176740.790000007</v>
      </c>
      <c r="E33" s="21">
        <f t="shared" si="0"/>
        <v>62.765900143848377</v>
      </c>
    </row>
    <row r="34" spans="1:5" ht="23.25" x14ac:dyDescent="0.25">
      <c r="A34" s="129"/>
      <c r="B34" s="143" t="s">
        <v>41</v>
      </c>
      <c r="C34" s="29">
        <v>118180000</v>
      </c>
      <c r="D34" s="29">
        <v>74176740.790000007</v>
      </c>
      <c r="E34" s="30">
        <f t="shared" si="0"/>
        <v>62.765900143848377</v>
      </c>
    </row>
    <row r="35" spans="1:5" ht="23.25" x14ac:dyDescent="0.25">
      <c r="A35" s="144" t="s">
        <v>30</v>
      </c>
      <c r="B35" s="145" t="s">
        <v>90</v>
      </c>
      <c r="C35" s="49">
        <f>C36</f>
        <v>6377600000</v>
      </c>
      <c r="D35" s="50">
        <f>D36</f>
        <v>5988669013.2700005</v>
      </c>
      <c r="E35" s="30">
        <f t="shared" si="0"/>
        <v>93.901608963716768</v>
      </c>
    </row>
    <row r="36" spans="1:5" ht="24" thickBot="1" x14ac:dyDescent="0.3">
      <c r="A36" s="146"/>
      <c r="B36" s="147" t="s">
        <v>41</v>
      </c>
      <c r="C36" s="51">
        <v>6377600000</v>
      </c>
      <c r="D36" s="52">
        <v>5988669013.2700005</v>
      </c>
      <c r="E36" s="16">
        <f t="shared" si="0"/>
        <v>93.901608963716768</v>
      </c>
    </row>
    <row r="37" spans="1:5" x14ac:dyDescent="0.25">
      <c r="A37" s="148">
        <v>2101</v>
      </c>
      <c r="B37" s="149" t="s">
        <v>42</v>
      </c>
      <c r="C37" s="53"/>
      <c r="D37" s="54"/>
      <c r="E37" s="55"/>
    </row>
    <row r="38" spans="1:5" ht="23.25" x14ac:dyDescent="0.25">
      <c r="A38" s="123" t="s">
        <v>43</v>
      </c>
      <c r="B38" s="145" t="s">
        <v>44</v>
      </c>
      <c r="C38" s="50">
        <f>C39</f>
        <v>1846530000</v>
      </c>
      <c r="D38" s="41">
        <f>D39</f>
        <v>1218823344.3</v>
      </c>
      <c r="E38" s="21">
        <f t="shared" ref="E38" si="1">SUM(D38/C38*100)</f>
        <v>66.006149063378345</v>
      </c>
    </row>
    <row r="39" spans="1:5" ht="15.75" thickBot="1" x14ac:dyDescent="0.3">
      <c r="A39" s="150"/>
      <c r="B39" s="115" t="s">
        <v>45</v>
      </c>
      <c r="C39" s="32">
        <v>1846530000</v>
      </c>
      <c r="D39" s="32">
        <v>1218823344.3</v>
      </c>
      <c r="E39" s="16">
        <f t="shared" ref="E39" si="2">SUM(D39/C39*100)</f>
        <v>66.006149063378345</v>
      </c>
    </row>
    <row r="40" spans="1:5" x14ac:dyDescent="0.25">
      <c r="A40" s="123">
        <v>7066</v>
      </c>
      <c r="B40" s="145" t="s">
        <v>106</v>
      </c>
      <c r="C40" s="50">
        <f>+C41</f>
        <v>990385000</v>
      </c>
      <c r="D40" s="41">
        <f>D41</f>
        <v>929587682.52999997</v>
      </c>
      <c r="E40" s="21">
        <f t="shared" si="0"/>
        <v>93.861244115167324</v>
      </c>
    </row>
    <row r="41" spans="1:5" ht="15.75" thickBot="1" x14ac:dyDescent="0.3">
      <c r="A41" s="150"/>
      <c r="B41" s="115" t="s">
        <v>45</v>
      </c>
      <c r="C41" s="32">
        <v>990385000</v>
      </c>
      <c r="D41" s="32">
        <v>929587682.52999997</v>
      </c>
      <c r="E41" s="16">
        <f t="shared" ref="E41" si="3">SUM(D41/C41*100)</f>
        <v>93.861244115167324</v>
      </c>
    </row>
    <row r="42" spans="1:5" ht="39" x14ac:dyDescent="0.25">
      <c r="A42" s="151">
        <v>2301</v>
      </c>
      <c r="B42" s="152" t="s">
        <v>46</v>
      </c>
      <c r="C42" s="24"/>
      <c r="D42" s="56"/>
      <c r="E42" s="25"/>
    </row>
    <row r="43" spans="1:5" ht="23.25" x14ac:dyDescent="0.25">
      <c r="A43" s="123" t="s">
        <v>47</v>
      </c>
      <c r="B43" s="145" t="s">
        <v>48</v>
      </c>
      <c r="C43" s="50">
        <f>SUM(C44:C62)</f>
        <v>5508947000</v>
      </c>
      <c r="D43" s="50">
        <f>SUM(D44:D62)</f>
        <v>2171767042.1700001</v>
      </c>
      <c r="E43" s="21">
        <f t="shared" si="0"/>
        <v>39.422543766894108</v>
      </c>
    </row>
    <row r="44" spans="1:5" x14ac:dyDescent="0.25">
      <c r="A44" s="210"/>
      <c r="B44" s="142" t="s">
        <v>49</v>
      </c>
      <c r="C44" s="26">
        <v>412791000</v>
      </c>
      <c r="D44" s="26">
        <v>283368910.29000002</v>
      </c>
      <c r="E44" s="27">
        <f t="shared" si="0"/>
        <v>68.647066018881233</v>
      </c>
    </row>
    <row r="45" spans="1:5" x14ac:dyDescent="0.25">
      <c r="A45" s="211"/>
      <c r="B45" s="142" t="s">
        <v>50</v>
      </c>
      <c r="C45" s="26">
        <v>62538000</v>
      </c>
      <c r="D45" s="26">
        <v>42933756.299999997</v>
      </c>
      <c r="E45" s="27">
        <f>SUM(D45/C45*100)</f>
        <v>68.652269500143902</v>
      </c>
    </row>
    <row r="46" spans="1:5" x14ac:dyDescent="0.25">
      <c r="A46" s="211"/>
      <c r="B46" s="142" t="s">
        <v>51</v>
      </c>
      <c r="C46" s="26">
        <v>2000000</v>
      </c>
      <c r="D46" s="26">
        <v>0</v>
      </c>
      <c r="E46" s="27">
        <f t="shared" si="0"/>
        <v>0</v>
      </c>
    </row>
    <row r="47" spans="1:5" x14ac:dyDescent="0.25">
      <c r="A47" s="211"/>
      <c r="B47" s="142" t="s">
        <v>52</v>
      </c>
      <c r="C47" s="26">
        <v>6246000</v>
      </c>
      <c r="D47" s="26">
        <v>4032316.35</v>
      </c>
      <c r="E47" s="27">
        <f t="shared" si="0"/>
        <v>64.558378962536025</v>
      </c>
    </row>
    <row r="48" spans="1:5" x14ac:dyDescent="0.25">
      <c r="A48" s="211"/>
      <c r="B48" s="142" t="s">
        <v>53</v>
      </c>
      <c r="C48" s="26">
        <v>12000000</v>
      </c>
      <c r="D48" s="26">
        <v>7043812.3600000003</v>
      </c>
      <c r="E48" s="27">
        <f t="shared" si="0"/>
        <v>58.698436333333333</v>
      </c>
    </row>
    <row r="49" spans="1:5" ht="23.25" x14ac:dyDescent="0.25">
      <c r="A49" s="211"/>
      <c r="B49" s="142" t="s">
        <v>54</v>
      </c>
      <c r="C49" s="26">
        <v>9358000</v>
      </c>
      <c r="D49" s="26">
        <v>6308160.8499999996</v>
      </c>
      <c r="E49" s="27">
        <f t="shared" si="0"/>
        <v>67.409284569352423</v>
      </c>
    </row>
    <row r="50" spans="1:5" x14ac:dyDescent="0.25">
      <c r="A50" s="211"/>
      <c r="B50" s="142" t="s">
        <v>55</v>
      </c>
      <c r="C50" s="26">
        <v>42025000</v>
      </c>
      <c r="D50" s="26">
        <v>13578539.83</v>
      </c>
      <c r="E50" s="27">
        <f t="shared" si="0"/>
        <v>32.310624223676385</v>
      </c>
    </row>
    <row r="51" spans="1:5" x14ac:dyDescent="0.25">
      <c r="A51" s="211"/>
      <c r="B51" s="142" t="s">
        <v>56</v>
      </c>
      <c r="C51" s="26">
        <v>6500000</v>
      </c>
      <c r="D51" s="26">
        <v>4735318.12</v>
      </c>
      <c r="E51" s="27">
        <f t="shared" si="0"/>
        <v>72.851048000000006</v>
      </c>
    </row>
    <row r="52" spans="1:5" x14ac:dyDescent="0.25">
      <c r="A52" s="211"/>
      <c r="B52" s="142" t="s">
        <v>57</v>
      </c>
      <c r="C52" s="26">
        <v>385819000</v>
      </c>
      <c r="D52" s="26">
        <v>171274708.80000001</v>
      </c>
      <c r="E52" s="27">
        <f t="shared" si="0"/>
        <v>44.392502391017551</v>
      </c>
    </row>
    <row r="53" spans="1:5" x14ac:dyDescent="0.25">
      <c r="A53" s="211"/>
      <c r="B53" s="142" t="s">
        <v>39</v>
      </c>
      <c r="C53" s="26">
        <v>249000000</v>
      </c>
      <c r="D53" s="26">
        <v>57264900</v>
      </c>
      <c r="E53" s="27">
        <f t="shared" si="0"/>
        <v>22.997951807228915</v>
      </c>
    </row>
    <row r="54" spans="1:5" x14ac:dyDescent="0.25">
      <c r="A54" s="211"/>
      <c r="B54" s="142" t="s">
        <v>58</v>
      </c>
      <c r="C54" s="26">
        <v>15750000</v>
      </c>
      <c r="D54" s="26">
        <v>1528765.59</v>
      </c>
      <c r="E54" s="27">
        <f t="shared" si="0"/>
        <v>9.7064481904761912</v>
      </c>
    </row>
    <row r="55" spans="1:5" x14ac:dyDescent="0.25">
      <c r="A55" s="211"/>
      <c r="B55" s="142" t="s">
        <v>59</v>
      </c>
      <c r="C55" s="26">
        <v>24478000</v>
      </c>
      <c r="D55" s="26">
        <v>9282270.7799999993</v>
      </c>
      <c r="E55" s="27">
        <f t="shared" si="0"/>
        <v>37.92087090448566</v>
      </c>
    </row>
    <row r="56" spans="1:5" ht="29.25" customHeight="1" x14ac:dyDescent="0.25">
      <c r="A56" s="211"/>
      <c r="B56" s="142" t="s">
        <v>92</v>
      </c>
      <c r="C56" s="26">
        <v>2280000000</v>
      </c>
      <c r="D56" s="26">
        <v>578657350.42999995</v>
      </c>
      <c r="E56" s="27">
        <f t="shared" si="0"/>
        <v>25.379708352192981</v>
      </c>
    </row>
    <row r="57" spans="1:5" x14ac:dyDescent="0.25">
      <c r="A57" s="211"/>
      <c r="B57" s="142" t="s">
        <v>60</v>
      </c>
      <c r="C57" s="26">
        <v>1350602000</v>
      </c>
      <c r="D57" s="26">
        <v>711484421.72000003</v>
      </c>
      <c r="E57" s="27">
        <f t="shared" si="0"/>
        <v>52.679058798965208</v>
      </c>
    </row>
    <row r="58" spans="1:5" x14ac:dyDescent="0.25">
      <c r="A58" s="211"/>
      <c r="B58" s="153" t="s">
        <v>61</v>
      </c>
      <c r="C58" s="26">
        <v>800000</v>
      </c>
      <c r="D58" s="26">
        <v>345258</v>
      </c>
      <c r="E58" s="27">
        <f t="shared" si="0"/>
        <v>43.157250000000005</v>
      </c>
    </row>
    <row r="59" spans="1:5" ht="23.25" x14ac:dyDescent="0.25">
      <c r="A59" s="211"/>
      <c r="B59" s="142" t="s">
        <v>62</v>
      </c>
      <c r="C59" s="26">
        <v>500000</v>
      </c>
      <c r="D59" s="26">
        <v>0</v>
      </c>
      <c r="E59" s="27">
        <f t="shared" si="0"/>
        <v>0</v>
      </c>
    </row>
    <row r="60" spans="1:5" x14ac:dyDescent="0.25">
      <c r="A60" s="211"/>
      <c r="B60" s="142" t="s">
        <v>12</v>
      </c>
      <c r="C60" s="26">
        <v>25000000</v>
      </c>
      <c r="D60" s="26">
        <v>1755945.6</v>
      </c>
      <c r="E60" s="27">
        <f t="shared" si="0"/>
        <v>7.0237824</v>
      </c>
    </row>
    <row r="61" spans="1:5" x14ac:dyDescent="0.25">
      <c r="A61" s="211"/>
      <c r="B61" s="154" t="s">
        <v>13</v>
      </c>
      <c r="C61" s="29">
        <v>29000000</v>
      </c>
      <c r="D61" s="29">
        <v>12000000</v>
      </c>
      <c r="E61" s="30">
        <f t="shared" si="0"/>
        <v>41.379310344827587</v>
      </c>
    </row>
    <row r="62" spans="1:5" ht="15.75" thickBot="1" x14ac:dyDescent="0.3">
      <c r="A62" s="212"/>
      <c r="B62" s="115" t="s">
        <v>70</v>
      </c>
      <c r="C62" s="32">
        <v>594540000</v>
      </c>
      <c r="D62" s="32">
        <v>266172607.15000001</v>
      </c>
      <c r="E62" s="16">
        <f t="shared" si="0"/>
        <v>44.769503675110172</v>
      </c>
    </row>
    <row r="63" spans="1:5" ht="27" customHeight="1" x14ac:dyDescent="0.25">
      <c r="A63" s="128" t="s">
        <v>64</v>
      </c>
      <c r="B63" s="155" t="s">
        <v>65</v>
      </c>
      <c r="C63" s="46">
        <f>SUM(C64:C71)</f>
        <v>42286000</v>
      </c>
      <c r="D63" s="46">
        <f>SUM(D64:D71)</f>
        <v>29959396.690000001</v>
      </c>
      <c r="E63" s="34">
        <f t="shared" si="0"/>
        <v>70.849445892257492</v>
      </c>
    </row>
    <row r="64" spans="1:5" x14ac:dyDescent="0.25">
      <c r="A64" s="156"/>
      <c r="B64" s="153" t="s">
        <v>49</v>
      </c>
      <c r="C64" s="33">
        <v>28982000</v>
      </c>
      <c r="D64" s="33">
        <v>21741398.879999999</v>
      </c>
      <c r="E64" s="47">
        <f t="shared" si="0"/>
        <v>75.016903181284931</v>
      </c>
    </row>
    <row r="65" spans="1:5" x14ac:dyDescent="0.25">
      <c r="A65" s="157"/>
      <c r="B65" s="142" t="s">
        <v>50</v>
      </c>
      <c r="C65" s="26">
        <v>4391000</v>
      </c>
      <c r="D65" s="26">
        <v>3293822.04</v>
      </c>
      <c r="E65" s="27">
        <f t="shared" si="0"/>
        <v>75.013027556365302</v>
      </c>
    </row>
    <row r="66" spans="1:5" x14ac:dyDescent="0.25">
      <c r="A66" s="157"/>
      <c r="B66" s="142" t="s">
        <v>53</v>
      </c>
      <c r="C66" s="26">
        <v>1166000</v>
      </c>
      <c r="D66" s="26">
        <v>614721.03</v>
      </c>
      <c r="E66" s="27">
        <f t="shared" si="0"/>
        <v>52.720500000000001</v>
      </c>
    </row>
    <row r="67" spans="1:5" ht="23.25" x14ac:dyDescent="0.25">
      <c r="A67" s="157"/>
      <c r="B67" s="142" t="s">
        <v>54</v>
      </c>
      <c r="C67" s="26">
        <v>327000</v>
      </c>
      <c r="D67" s="26">
        <v>141895.44</v>
      </c>
      <c r="E67" s="27">
        <f t="shared" si="0"/>
        <v>43.393100917431191</v>
      </c>
    </row>
    <row r="68" spans="1:5" x14ac:dyDescent="0.25">
      <c r="A68" s="207"/>
      <c r="B68" s="154" t="s">
        <v>55</v>
      </c>
      <c r="C68" s="57">
        <v>20000</v>
      </c>
      <c r="D68" s="57">
        <v>0</v>
      </c>
      <c r="E68" s="27">
        <f t="shared" si="0"/>
        <v>0</v>
      </c>
    </row>
    <row r="69" spans="1:5" x14ac:dyDescent="0.25">
      <c r="A69" s="208"/>
      <c r="B69" s="154" t="s">
        <v>56</v>
      </c>
      <c r="C69" s="57">
        <v>1500000</v>
      </c>
      <c r="D69" s="57">
        <v>641606.05000000005</v>
      </c>
      <c r="E69" s="27">
        <f t="shared" si="0"/>
        <v>42.773736666666665</v>
      </c>
    </row>
    <row r="70" spans="1:5" x14ac:dyDescent="0.25">
      <c r="A70" s="209"/>
      <c r="B70" s="143" t="s">
        <v>57</v>
      </c>
      <c r="C70" s="93">
        <v>4400000</v>
      </c>
      <c r="D70" s="93">
        <v>3525953.25</v>
      </c>
      <c r="E70" s="30">
        <f t="shared" si="0"/>
        <v>80.135301136363637</v>
      </c>
    </row>
    <row r="71" spans="1:5" ht="15.75" thickBot="1" x14ac:dyDescent="0.3">
      <c r="A71" s="156"/>
      <c r="B71" s="142" t="s">
        <v>59</v>
      </c>
      <c r="C71" s="29">
        <v>1500000</v>
      </c>
      <c r="D71" s="29">
        <v>0</v>
      </c>
      <c r="E71" s="27">
        <f t="shared" ref="E71" si="4">SUM(D71/C71*100)</f>
        <v>0</v>
      </c>
    </row>
    <row r="72" spans="1:5" x14ac:dyDescent="0.25">
      <c r="A72" s="158" t="s">
        <v>66</v>
      </c>
      <c r="B72" s="159" t="s">
        <v>67</v>
      </c>
      <c r="C72" s="94">
        <f>SUM(C73:C81)</f>
        <v>116517000</v>
      </c>
      <c r="D72" s="94">
        <f>SUM(D73:D81)</f>
        <v>65231301.810000002</v>
      </c>
      <c r="E72" s="76">
        <f t="shared" si="0"/>
        <v>55.984364350266489</v>
      </c>
    </row>
    <row r="73" spans="1:5" ht="14.25" customHeight="1" x14ac:dyDescent="0.25">
      <c r="A73" s="160"/>
      <c r="B73" s="161" t="s">
        <v>49</v>
      </c>
      <c r="C73" s="33">
        <v>64655000</v>
      </c>
      <c r="D73" s="33">
        <v>41890373.399999999</v>
      </c>
      <c r="E73" s="47">
        <f t="shared" si="0"/>
        <v>64.790616966978575</v>
      </c>
    </row>
    <row r="74" spans="1:5" x14ac:dyDescent="0.25">
      <c r="A74" s="160"/>
      <c r="B74" s="126" t="s">
        <v>50</v>
      </c>
      <c r="C74" s="26">
        <v>9844000</v>
      </c>
      <c r="D74" s="26">
        <v>6346391.6600000001</v>
      </c>
      <c r="E74" s="27">
        <f t="shared" si="0"/>
        <v>64.469643031288086</v>
      </c>
    </row>
    <row r="75" spans="1:5" x14ac:dyDescent="0.25">
      <c r="A75" s="160"/>
      <c r="B75" s="126" t="s">
        <v>53</v>
      </c>
      <c r="C75" s="26">
        <v>1320000</v>
      </c>
      <c r="D75" s="26">
        <v>508387.65</v>
      </c>
      <c r="E75" s="27">
        <f t="shared" si="0"/>
        <v>38.514215909090908</v>
      </c>
    </row>
    <row r="76" spans="1:5" ht="23.25" x14ac:dyDescent="0.25">
      <c r="A76" s="162"/>
      <c r="B76" s="126" t="s">
        <v>54</v>
      </c>
      <c r="C76" s="26">
        <v>21827000</v>
      </c>
      <c r="D76" s="26">
        <v>9074252.0999999996</v>
      </c>
      <c r="E76" s="27">
        <f t="shared" si="0"/>
        <v>41.573519494204426</v>
      </c>
    </row>
    <row r="77" spans="1:5" x14ac:dyDescent="0.25">
      <c r="A77" s="162"/>
      <c r="B77" s="126" t="s">
        <v>55</v>
      </c>
      <c r="C77" s="26">
        <v>24000</v>
      </c>
      <c r="D77" s="26">
        <v>0</v>
      </c>
      <c r="E77" s="27">
        <f t="shared" si="0"/>
        <v>0</v>
      </c>
    </row>
    <row r="78" spans="1:5" x14ac:dyDescent="0.25">
      <c r="A78" s="162"/>
      <c r="B78" s="126" t="s">
        <v>56</v>
      </c>
      <c r="C78" s="26">
        <v>100000</v>
      </c>
      <c r="D78" s="26">
        <v>55247.95</v>
      </c>
      <c r="E78" s="27">
        <f t="shared" si="0"/>
        <v>55.247950000000003</v>
      </c>
    </row>
    <row r="79" spans="1:5" x14ac:dyDescent="0.25">
      <c r="A79" s="163"/>
      <c r="B79" s="126" t="s">
        <v>57</v>
      </c>
      <c r="C79" s="26">
        <v>15300000</v>
      </c>
      <c r="D79" s="26">
        <v>6811772.25</v>
      </c>
      <c r="E79" s="27">
        <f t="shared" si="0"/>
        <v>44.52138725490196</v>
      </c>
    </row>
    <row r="80" spans="1:5" x14ac:dyDescent="0.25">
      <c r="A80" s="156"/>
      <c r="B80" s="142" t="s">
        <v>59</v>
      </c>
      <c r="C80" s="29">
        <v>947000</v>
      </c>
      <c r="D80" s="29">
        <v>0</v>
      </c>
      <c r="E80" s="27">
        <f t="shared" ref="E80:E133" si="5">SUM(D80/C80*100)</f>
        <v>0</v>
      </c>
    </row>
    <row r="81" spans="1:9" ht="15.75" thickBot="1" x14ac:dyDescent="0.3">
      <c r="A81" s="146"/>
      <c r="B81" s="115" t="s">
        <v>12</v>
      </c>
      <c r="C81" s="58">
        <v>2500000</v>
      </c>
      <c r="D81" s="32">
        <v>544876.80000000005</v>
      </c>
      <c r="E81" s="16">
        <f t="shared" si="5"/>
        <v>21.795072000000001</v>
      </c>
    </row>
    <row r="82" spans="1:9" ht="34.5" x14ac:dyDescent="0.25">
      <c r="A82" s="158" t="s">
        <v>23</v>
      </c>
      <c r="B82" s="159" t="s">
        <v>68</v>
      </c>
      <c r="C82" s="94">
        <f>SUM(C83:C95)</f>
        <v>5017185000</v>
      </c>
      <c r="D82" s="94">
        <f>SUM(D83:D95)</f>
        <v>454085294.62</v>
      </c>
      <c r="E82" s="76">
        <f t="shared" si="5"/>
        <v>9.0505989836930461</v>
      </c>
    </row>
    <row r="83" spans="1:9" ht="16.5" customHeight="1" x14ac:dyDescent="0.25">
      <c r="A83" s="213"/>
      <c r="B83" s="161" t="s">
        <v>49</v>
      </c>
      <c r="C83" s="33">
        <v>265296000</v>
      </c>
      <c r="D83" s="59">
        <v>173800498.59999999</v>
      </c>
      <c r="E83" s="47">
        <f t="shared" si="5"/>
        <v>65.511918234726494</v>
      </c>
    </row>
    <row r="84" spans="1:9" x14ac:dyDescent="0.25">
      <c r="A84" s="214"/>
      <c r="B84" s="126" t="s">
        <v>50</v>
      </c>
      <c r="C84" s="26">
        <v>39447000</v>
      </c>
      <c r="D84" s="60">
        <v>25860355.640000001</v>
      </c>
      <c r="E84" s="27">
        <f t="shared" si="5"/>
        <v>65.557217633787118</v>
      </c>
    </row>
    <row r="85" spans="1:9" x14ac:dyDescent="0.25">
      <c r="A85" s="214"/>
      <c r="B85" s="126" t="s">
        <v>53</v>
      </c>
      <c r="C85" s="26">
        <v>5048000</v>
      </c>
      <c r="D85" s="60">
        <v>2611368.64</v>
      </c>
      <c r="E85" s="27">
        <f t="shared" si="5"/>
        <v>51.730757527733765</v>
      </c>
    </row>
    <row r="86" spans="1:9" ht="23.25" x14ac:dyDescent="0.25">
      <c r="A86" s="214"/>
      <c r="B86" s="126" t="s">
        <v>54</v>
      </c>
      <c r="C86" s="26">
        <v>1463000</v>
      </c>
      <c r="D86" s="60">
        <v>1462422.74</v>
      </c>
      <c r="E86" s="27">
        <f t="shared" si="5"/>
        <v>99.960542720437459</v>
      </c>
      <c r="I86" s="2"/>
    </row>
    <row r="87" spans="1:9" x14ac:dyDescent="0.25">
      <c r="A87" s="214"/>
      <c r="B87" s="126" t="s">
        <v>55</v>
      </c>
      <c r="C87" s="26">
        <v>4776000</v>
      </c>
      <c r="D87" s="60">
        <v>2263238.37</v>
      </c>
      <c r="E87" s="27">
        <f t="shared" si="5"/>
        <v>47.387738065326637</v>
      </c>
    </row>
    <row r="88" spans="1:9" x14ac:dyDescent="0.25">
      <c r="A88" s="214"/>
      <c r="B88" s="126" t="s">
        <v>56</v>
      </c>
      <c r="C88" s="26">
        <v>2000000</v>
      </c>
      <c r="D88" s="60">
        <v>768914.03</v>
      </c>
      <c r="E88" s="27">
        <f t="shared" si="5"/>
        <v>38.445701499999998</v>
      </c>
    </row>
    <row r="89" spans="1:9" x14ac:dyDescent="0.25">
      <c r="A89" s="214"/>
      <c r="B89" s="126" t="s">
        <v>57</v>
      </c>
      <c r="C89" s="26">
        <v>46154000</v>
      </c>
      <c r="D89" s="60">
        <v>23890703.969999999</v>
      </c>
      <c r="E89" s="27">
        <f t="shared" si="5"/>
        <v>51.763019391602029</v>
      </c>
    </row>
    <row r="90" spans="1:9" x14ac:dyDescent="0.25">
      <c r="A90" s="214"/>
      <c r="B90" s="154" t="s">
        <v>108</v>
      </c>
      <c r="C90" s="26">
        <v>1000</v>
      </c>
      <c r="D90" s="26">
        <v>0</v>
      </c>
      <c r="E90" s="27">
        <f t="shared" si="5"/>
        <v>0</v>
      </c>
    </row>
    <row r="91" spans="1:9" ht="23.25" x14ac:dyDescent="0.25">
      <c r="A91" s="214"/>
      <c r="B91" s="154" t="s">
        <v>69</v>
      </c>
      <c r="C91" s="26">
        <v>48000000</v>
      </c>
      <c r="D91" s="26">
        <v>1395647.73</v>
      </c>
      <c r="E91" s="27">
        <f t="shared" si="5"/>
        <v>2.9075994375000001</v>
      </c>
    </row>
    <row r="92" spans="1:9" x14ac:dyDescent="0.25">
      <c r="A92" s="214"/>
      <c r="B92" s="154" t="s">
        <v>6</v>
      </c>
      <c r="C92" s="26">
        <v>3000000</v>
      </c>
      <c r="D92" s="26">
        <v>0</v>
      </c>
      <c r="E92" s="27">
        <f t="shared" ref="E92" si="6">SUM(D92/C92*100)</f>
        <v>0</v>
      </c>
    </row>
    <row r="93" spans="1:9" ht="23.25" x14ac:dyDescent="0.25">
      <c r="A93" s="214"/>
      <c r="B93" s="154" t="s">
        <v>62</v>
      </c>
      <c r="C93" s="26">
        <v>72000000</v>
      </c>
      <c r="D93" s="26">
        <v>16537658.029999999</v>
      </c>
      <c r="E93" s="27">
        <f t="shared" si="5"/>
        <v>22.96896948611111</v>
      </c>
    </row>
    <row r="94" spans="1:9" x14ac:dyDescent="0.25">
      <c r="A94" s="214"/>
      <c r="B94" s="164" t="s">
        <v>12</v>
      </c>
      <c r="C94" s="29">
        <v>30000000</v>
      </c>
      <c r="D94" s="61">
        <v>0</v>
      </c>
      <c r="E94" s="30">
        <f t="shared" si="5"/>
        <v>0</v>
      </c>
    </row>
    <row r="95" spans="1:9" ht="15.75" thickBot="1" x14ac:dyDescent="0.3">
      <c r="A95" s="215"/>
      <c r="B95" s="120" t="s">
        <v>70</v>
      </c>
      <c r="C95" s="32">
        <v>4500000000</v>
      </c>
      <c r="D95" s="62">
        <v>205494486.87</v>
      </c>
      <c r="E95" s="16">
        <f t="shared" si="5"/>
        <v>4.5665441526666672</v>
      </c>
    </row>
    <row r="96" spans="1:9" ht="23.25" x14ac:dyDescent="0.25">
      <c r="A96" s="128" t="s">
        <v>71</v>
      </c>
      <c r="B96" s="141" t="s">
        <v>72</v>
      </c>
      <c r="C96" s="63">
        <f>SUM(C97:C104)</f>
        <v>282747000</v>
      </c>
      <c r="D96" s="48">
        <f>SUM(D97:D104)</f>
        <v>185266758.50999996</v>
      </c>
      <c r="E96" s="34">
        <f t="shared" si="5"/>
        <v>65.523863563539123</v>
      </c>
    </row>
    <row r="97" spans="1:5" x14ac:dyDescent="0.25">
      <c r="A97" s="156"/>
      <c r="B97" s="161" t="s">
        <v>49</v>
      </c>
      <c r="C97" s="33">
        <v>197544000</v>
      </c>
      <c r="D97" s="59">
        <v>141600975.22999999</v>
      </c>
      <c r="E97" s="47">
        <f t="shared" si="5"/>
        <v>71.680726941845862</v>
      </c>
    </row>
    <row r="98" spans="1:5" x14ac:dyDescent="0.25">
      <c r="A98" s="156"/>
      <c r="B98" s="126" t="s">
        <v>50</v>
      </c>
      <c r="C98" s="26">
        <v>29928000</v>
      </c>
      <c r="D98" s="60">
        <v>21452547.789999999</v>
      </c>
      <c r="E98" s="27">
        <f t="shared" si="5"/>
        <v>71.680525895482489</v>
      </c>
    </row>
    <row r="99" spans="1:5" x14ac:dyDescent="0.25">
      <c r="A99" s="156"/>
      <c r="B99" s="126" t="s">
        <v>53</v>
      </c>
      <c r="C99" s="26">
        <v>3507000</v>
      </c>
      <c r="D99" s="60">
        <v>2055557.15</v>
      </c>
      <c r="E99" s="27">
        <f t="shared" si="5"/>
        <v>58.612978329056176</v>
      </c>
    </row>
    <row r="100" spans="1:5" ht="23.25" x14ac:dyDescent="0.25">
      <c r="A100" s="156"/>
      <c r="B100" s="126" t="s">
        <v>54</v>
      </c>
      <c r="C100" s="26">
        <v>1868000</v>
      </c>
      <c r="D100" s="60">
        <v>1282824.54</v>
      </c>
      <c r="E100" s="27">
        <f t="shared" si="5"/>
        <v>68.673690578158471</v>
      </c>
    </row>
    <row r="101" spans="1:5" x14ac:dyDescent="0.25">
      <c r="A101" s="156"/>
      <c r="B101" s="126" t="s">
        <v>55</v>
      </c>
      <c r="C101" s="26">
        <v>21600000</v>
      </c>
      <c r="D101" s="60">
        <v>3832612.57</v>
      </c>
      <c r="E101" s="27">
        <f t="shared" si="5"/>
        <v>17.743576712962962</v>
      </c>
    </row>
    <row r="102" spans="1:5" x14ac:dyDescent="0.25">
      <c r="A102" s="156"/>
      <c r="B102" s="126" t="s">
        <v>56</v>
      </c>
      <c r="C102" s="26">
        <v>600000</v>
      </c>
      <c r="D102" s="60">
        <v>259208</v>
      </c>
      <c r="E102" s="27">
        <f t="shared" si="5"/>
        <v>43.201333333333338</v>
      </c>
    </row>
    <row r="103" spans="1:5" x14ac:dyDescent="0.25">
      <c r="A103" s="163"/>
      <c r="B103" s="154" t="s">
        <v>57</v>
      </c>
      <c r="C103" s="29">
        <v>4300000</v>
      </c>
      <c r="D103" s="61">
        <v>1874461.64</v>
      </c>
      <c r="E103" s="27">
        <f t="shared" si="5"/>
        <v>43.592131162790693</v>
      </c>
    </row>
    <row r="104" spans="1:5" ht="15.75" thickBot="1" x14ac:dyDescent="0.3">
      <c r="A104" s="146"/>
      <c r="B104" s="115" t="s">
        <v>6</v>
      </c>
      <c r="C104" s="32">
        <v>23400000</v>
      </c>
      <c r="D104" s="32">
        <v>12908571.59</v>
      </c>
      <c r="E104" s="16">
        <f t="shared" si="5"/>
        <v>55.164835854700854</v>
      </c>
    </row>
    <row r="105" spans="1:5" ht="23.25" x14ac:dyDescent="0.25">
      <c r="A105" s="165">
        <v>4004</v>
      </c>
      <c r="B105" s="166" t="s">
        <v>73</v>
      </c>
      <c r="C105" s="98">
        <f>SUM(C106:C106)</f>
        <v>422000</v>
      </c>
      <c r="D105" s="98">
        <f>SUM(D106:D106)</f>
        <v>0</v>
      </c>
      <c r="E105" s="76">
        <f>SUM(D105/C105*100)</f>
        <v>0</v>
      </c>
    </row>
    <row r="106" spans="1:5" ht="15.75" thickBot="1" x14ac:dyDescent="0.3">
      <c r="A106" s="167"/>
      <c r="B106" s="168" t="s">
        <v>57</v>
      </c>
      <c r="C106" s="71">
        <v>422000</v>
      </c>
      <c r="D106" s="71">
        <v>0</v>
      </c>
      <c r="E106" s="99">
        <f t="shared" si="5"/>
        <v>0</v>
      </c>
    </row>
    <row r="107" spans="1:5" ht="23.25" x14ac:dyDescent="0.25">
      <c r="A107" s="165">
        <v>4008</v>
      </c>
      <c r="B107" s="141" t="s">
        <v>94</v>
      </c>
      <c r="C107" s="72">
        <f>SUM(C108:C108)</f>
        <v>317000000</v>
      </c>
      <c r="D107" s="72">
        <f>SUM(D108:D108)</f>
        <v>166597200</v>
      </c>
      <c r="E107" s="34">
        <f t="shared" si="5"/>
        <v>52.554321766561515</v>
      </c>
    </row>
    <row r="108" spans="1:5" ht="15.75" thickBot="1" x14ac:dyDescent="0.3">
      <c r="A108" s="167"/>
      <c r="B108" s="115" t="s">
        <v>13</v>
      </c>
      <c r="C108" s="71">
        <v>317000000</v>
      </c>
      <c r="D108" s="65">
        <v>166597200</v>
      </c>
      <c r="E108" s="74">
        <f t="shared" si="5"/>
        <v>52.554321766561515</v>
      </c>
    </row>
    <row r="109" spans="1:5" ht="23.25" x14ac:dyDescent="0.25">
      <c r="A109" s="169">
        <v>4009</v>
      </c>
      <c r="B109" s="170" t="s">
        <v>95</v>
      </c>
      <c r="C109" s="75">
        <f>SUM(C110:C111)</f>
        <v>96000000</v>
      </c>
      <c r="D109" s="75">
        <f>SUM(D110:D111)</f>
        <v>11270059.199999999</v>
      </c>
      <c r="E109" s="76">
        <f t="shared" si="5"/>
        <v>11.739644999999999</v>
      </c>
    </row>
    <row r="110" spans="1:5" x14ac:dyDescent="0.25">
      <c r="A110" s="216"/>
      <c r="B110" s="171" t="s">
        <v>57</v>
      </c>
      <c r="C110" s="67">
        <v>18000000</v>
      </c>
      <c r="D110" s="70">
        <v>11270059.199999999</v>
      </c>
      <c r="E110" s="27">
        <f t="shared" ref="E110:E120" si="7">SUM(D110/C110*100)</f>
        <v>62.611439999999995</v>
      </c>
    </row>
    <row r="111" spans="1:5" ht="15.75" thickBot="1" x14ac:dyDescent="0.3">
      <c r="A111" s="217"/>
      <c r="B111" s="172" t="s">
        <v>13</v>
      </c>
      <c r="C111" s="100">
        <v>78000000</v>
      </c>
      <c r="D111" s="100">
        <v>0</v>
      </c>
      <c r="E111" s="101"/>
    </row>
    <row r="112" spans="1:5" x14ac:dyDescent="0.25">
      <c r="A112" s="169">
        <v>4014</v>
      </c>
      <c r="B112" s="170" t="s">
        <v>105</v>
      </c>
      <c r="C112" s="75">
        <f>SUM(C113:C121)</f>
        <v>330761000</v>
      </c>
      <c r="D112" s="75">
        <f>SUM(D113:D121)</f>
        <v>36392317.219999999</v>
      </c>
      <c r="E112" s="76">
        <f t="shared" si="7"/>
        <v>11.002602247544299</v>
      </c>
    </row>
    <row r="113" spans="1:9" x14ac:dyDescent="0.25">
      <c r="A113" s="204"/>
      <c r="B113" s="154" t="s">
        <v>55</v>
      </c>
      <c r="C113" s="26">
        <v>240000</v>
      </c>
      <c r="D113" s="26">
        <v>0</v>
      </c>
      <c r="E113" s="27">
        <f t="shared" si="7"/>
        <v>0</v>
      </c>
    </row>
    <row r="114" spans="1:9" x14ac:dyDescent="0.25">
      <c r="A114" s="205"/>
      <c r="B114" s="154" t="s">
        <v>56</v>
      </c>
      <c r="C114" s="26">
        <v>360000</v>
      </c>
      <c r="D114" s="26">
        <v>0</v>
      </c>
      <c r="E114" s="27">
        <f t="shared" si="7"/>
        <v>0</v>
      </c>
    </row>
    <row r="115" spans="1:9" x14ac:dyDescent="0.25">
      <c r="A115" s="205"/>
      <c r="B115" s="154" t="s">
        <v>57</v>
      </c>
      <c r="C115" s="26">
        <v>271721000</v>
      </c>
      <c r="D115" s="26">
        <v>36234097.219999999</v>
      </c>
      <c r="E115" s="27">
        <f>SUM(D115/C115*100)</f>
        <v>13.335037490661378</v>
      </c>
    </row>
    <row r="116" spans="1:9" x14ac:dyDescent="0.25">
      <c r="A116" s="205"/>
      <c r="B116" s="171" t="s">
        <v>39</v>
      </c>
      <c r="C116" s="67">
        <v>6000000</v>
      </c>
      <c r="D116" s="70">
        <v>0</v>
      </c>
      <c r="E116" s="27">
        <f t="shared" si="7"/>
        <v>0</v>
      </c>
    </row>
    <row r="117" spans="1:9" x14ac:dyDescent="0.25">
      <c r="A117" s="205"/>
      <c r="B117" s="154" t="s">
        <v>58</v>
      </c>
      <c r="C117" s="26">
        <v>120000</v>
      </c>
      <c r="D117" s="26">
        <v>0</v>
      </c>
      <c r="E117" s="27">
        <f t="shared" si="7"/>
        <v>0</v>
      </c>
    </row>
    <row r="118" spans="1:9" x14ac:dyDescent="0.25">
      <c r="A118" s="205"/>
      <c r="B118" s="154" t="s">
        <v>59</v>
      </c>
      <c r="C118" s="26">
        <v>480000</v>
      </c>
      <c r="D118" s="26">
        <v>0</v>
      </c>
      <c r="E118" s="27">
        <f t="shared" ref="E118" si="8">SUM(D118/C118*100)</f>
        <v>0</v>
      </c>
    </row>
    <row r="119" spans="1:9" ht="23.25" x14ac:dyDescent="0.25">
      <c r="A119" s="205"/>
      <c r="B119" s="171" t="s">
        <v>69</v>
      </c>
      <c r="C119" s="67">
        <v>600000</v>
      </c>
      <c r="D119" s="67">
        <v>158220</v>
      </c>
      <c r="E119" s="27">
        <f t="shared" si="7"/>
        <v>26.369999999999997</v>
      </c>
    </row>
    <row r="120" spans="1:9" x14ac:dyDescent="0.25">
      <c r="A120" s="205"/>
      <c r="B120" s="171" t="s">
        <v>12</v>
      </c>
      <c r="C120" s="67">
        <v>26640000</v>
      </c>
      <c r="D120" s="67">
        <v>0</v>
      </c>
      <c r="E120" s="27">
        <f t="shared" si="7"/>
        <v>0</v>
      </c>
    </row>
    <row r="121" spans="1:9" ht="15.75" thickBot="1" x14ac:dyDescent="0.3">
      <c r="A121" s="205"/>
      <c r="B121" s="173" t="s">
        <v>13</v>
      </c>
      <c r="C121" s="73">
        <v>24600000</v>
      </c>
      <c r="D121" s="73">
        <v>0</v>
      </c>
      <c r="E121" s="30"/>
    </row>
    <row r="122" spans="1:9" ht="23.25" x14ac:dyDescent="0.25">
      <c r="A122" s="165">
        <v>5014</v>
      </c>
      <c r="B122" s="166" t="s">
        <v>104</v>
      </c>
      <c r="C122" s="98">
        <f>SUM(C123:C125)</f>
        <v>2873240000</v>
      </c>
      <c r="D122" s="98">
        <f>SUM(D123:D125)</f>
        <v>1560972235.3400002</v>
      </c>
      <c r="E122" s="76">
        <f t="shared" si="5"/>
        <v>54.327944597040279</v>
      </c>
    </row>
    <row r="123" spans="1:9" x14ac:dyDescent="0.25">
      <c r="A123" s="174"/>
      <c r="B123" s="175" t="s">
        <v>57</v>
      </c>
      <c r="C123" s="102">
        <v>1074355000</v>
      </c>
      <c r="D123" s="102">
        <v>579994708.86000001</v>
      </c>
      <c r="E123" s="47">
        <f t="shared" si="5"/>
        <v>53.985387405466533</v>
      </c>
    </row>
    <row r="124" spans="1:9" x14ac:dyDescent="0.25">
      <c r="A124" s="174"/>
      <c r="B124" s="154" t="s">
        <v>12</v>
      </c>
      <c r="C124" s="67">
        <v>270000000</v>
      </c>
      <c r="D124" s="67">
        <v>0</v>
      </c>
      <c r="E124" s="27">
        <f t="shared" si="5"/>
        <v>0</v>
      </c>
    </row>
    <row r="125" spans="1:9" ht="15.75" thickBot="1" x14ac:dyDescent="0.3">
      <c r="A125" s="146"/>
      <c r="B125" s="147" t="s">
        <v>13</v>
      </c>
      <c r="C125" s="71">
        <v>1528885000</v>
      </c>
      <c r="D125" s="71">
        <v>980977526.48000002</v>
      </c>
      <c r="E125" s="16">
        <f t="shared" si="5"/>
        <v>64.162937466192687</v>
      </c>
    </row>
    <row r="126" spans="1:9" x14ac:dyDescent="0.25">
      <c r="A126" s="176">
        <v>5015</v>
      </c>
      <c r="B126" s="141" t="s">
        <v>74</v>
      </c>
      <c r="C126" s="64">
        <f>SUM(C127:C129)</f>
        <v>232900000</v>
      </c>
      <c r="D126" s="64">
        <f>SUM(D127:D129)</f>
        <v>63589440</v>
      </c>
      <c r="E126" s="47">
        <f t="shared" si="5"/>
        <v>27.303323314727351</v>
      </c>
    </row>
    <row r="127" spans="1:9" x14ac:dyDescent="0.25">
      <c r="A127" s="174"/>
      <c r="B127" s="171" t="s">
        <v>57</v>
      </c>
      <c r="C127" s="67">
        <v>98400000</v>
      </c>
      <c r="D127" s="66">
        <v>63589440</v>
      </c>
      <c r="E127" s="47">
        <f t="shared" ref="E127" si="9">SUM(D127/C127*100)</f>
        <v>64.623414634146343</v>
      </c>
      <c r="I127" s="1"/>
    </row>
    <row r="128" spans="1:9" x14ac:dyDescent="0.25">
      <c r="A128" s="174"/>
      <c r="B128" s="171" t="s">
        <v>12</v>
      </c>
      <c r="C128" s="67">
        <v>22000000</v>
      </c>
      <c r="D128" s="66">
        <v>0</v>
      </c>
      <c r="E128" s="55"/>
      <c r="I128" s="1"/>
    </row>
    <row r="129" spans="1:5" ht="15.75" thickBot="1" x14ac:dyDescent="0.3">
      <c r="A129" s="146"/>
      <c r="B129" s="115" t="s">
        <v>13</v>
      </c>
      <c r="C129" s="71">
        <v>112500000</v>
      </c>
      <c r="D129" s="71">
        <v>0</v>
      </c>
      <c r="E129" s="16">
        <f t="shared" si="5"/>
        <v>0</v>
      </c>
    </row>
    <row r="130" spans="1:5" x14ac:dyDescent="0.25">
      <c r="A130" s="177">
        <v>5016</v>
      </c>
      <c r="B130" s="170" t="s">
        <v>85</v>
      </c>
      <c r="C130" s="78">
        <f>SUM(C131:C132)</f>
        <v>368500000</v>
      </c>
      <c r="D130" s="75">
        <f>SUM(D131:D132)</f>
        <v>21785806.449999999</v>
      </c>
      <c r="E130" s="76">
        <f t="shared" si="5"/>
        <v>5.9120234599728629</v>
      </c>
    </row>
    <row r="131" spans="1:5" x14ac:dyDescent="0.25">
      <c r="A131" s="162"/>
      <c r="B131" s="171" t="s">
        <v>57</v>
      </c>
      <c r="C131" s="68">
        <v>36000000</v>
      </c>
      <c r="D131" s="77">
        <v>21785806.449999999</v>
      </c>
      <c r="E131" s="47">
        <f t="shared" si="5"/>
        <v>60.516129027777779</v>
      </c>
    </row>
    <row r="132" spans="1:5" ht="15.75" thickBot="1" x14ac:dyDescent="0.3">
      <c r="A132" s="146"/>
      <c r="B132" s="115" t="s">
        <v>13</v>
      </c>
      <c r="C132" s="71">
        <v>332500000</v>
      </c>
      <c r="D132" s="71">
        <v>0</v>
      </c>
      <c r="E132" s="74">
        <f t="shared" si="5"/>
        <v>0</v>
      </c>
    </row>
    <row r="133" spans="1:5" ht="23.25" x14ac:dyDescent="0.25">
      <c r="A133" s="178">
        <v>5017</v>
      </c>
      <c r="B133" s="155" t="s">
        <v>86</v>
      </c>
      <c r="C133" s="72">
        <f>SUM(C134:C136)</f>
        <v>1920001000</v>
      </c>
      <c r="D133" s="72">
        <f>SUM(D134:D136)</f>
        <v>914155374.24000001</v>
      </c>
      <c r="E133" s="34">
        <f t="shared" si="5"/>
        <v>47.61223427696131</v>
      </c>
    </row>
    <row r="134" spans="1:5" x14ac:dyDescent="0.25">
      <c r="A134" s="163"/>
      <c r="B134" s="171" t="s">
        <v>57</v>
      </c>
      <c r="C134" s="70">
        <v>725000000</v>
      </c>
      <c r="D134" s="69">
        <v>129087174.23999999</v>
      </c>
      <c r="E134" s="47">
        <f t="shared" ref="E134:E141" si="10">SUM(D134/C134*100)</f>
        <v>17.805127481379309</v>
      </c>
    </row>
    <row r="135" spans="1:5" x14ac:dyDescent="0.25">
      <c r="A135" s="163"/>
      <c r="B135" s="154" t="s">
        <v>12</v>
      </c>
      <c r="C135" s="79">
        <v>1000</v>
      </c>
      <c r="D135" s="73">
        <v>0</v>
      </c>
      <c r="E135" s="27">
        <f t="shared" si="10"/>
        <v>0</v>
      </c>
    </row>
    <row r="136" spans="1:5" ht="15.75" thickBot="1" x14ac:dyDescent="0.3">
      <c r="A136" s="179"/>
      <c r="B136" s="147" t="s">
        <v>13</v>
      </c>
      <c r="C136" s="80">
        <v>1195000000</v>
      </c>
      <c r="D136" s="71">
        <v>785068200</v>
      </c>
      <c r="E136" s="16">
        <f t="shared" si="10"/>
        <v>65.696083682008364</v>
      </c>
    </row>
    <row r="137" spans="1:5" x14ac:dyDescent="0.25">
      <c r="A137" s="178">
        <v>5018</v>
      </c>
      <c r="B137" s="155" t="s">
        <v>87</v>
      </c>
      <c r="C137" s="72">
        <f>SUM(C138:C138)</f>
        <v>18000000</v>
      </c>
      <c r="D137" s="81">
        <f>SUM(D138:D138)</f>
        <v>0</v>
      </c>
      <c r="E137" s="34">
        <f t="shared" si="10"/>
        <v>0</v>
      </c>
    </row>
    <row r="138" spans="1:5" ht="15.75" thickBot="1" x14ac:dyDescent="0.3">
      <c r="A138" s="179"/>
      <c r="B138" s="115" t="s">
        <v>13</v>
      </c>
      <c r="C138" s="82">
        <v>18000000</v>
      </c>
      <c r="D138" s="51">
        <v>0</v>
      </c>
      <c r="E138" s="74">
        <f t="shared" si="10"/>
        <v>0</v>
      </c>
    </row>
    <row r="139" spans="1:5" ht="23.25" x14ac:dyDescent="0.25">
      <c r="A139" s="176">
        <v>5020</v>
      </c>
      <c r="B139" s="141" t="s">
        <v>89</v>
      </c>
      <c r="C139" s="72">
        <f>SUM(C140:C140)</f>
        <v>453000000</v>
      </c>
      <c r="D139" s="81">
        <f>SUM(D140:D140)</f>
        <v>265979600.40000001</v>
      </c>
      <c r="E139" s="34">
        <f t="shared" si="10"/>
        <v>58.715143576158944</v>
      </c>
    </row>
    <row r="140" spans="1:5" ht="15.75" thickBot="1" x14ac:dyDescent="0.3">
      <c r="A140" s="146"/>
      <c r="B140" s="180" t="s">
        <v>13</v>
      </c>
      <c r="C140" s="71">
        <v>453000000</v>
      </c>
      <c r="D140" s="71">
        <v>265979600.40000001</v>
      </c>
      <c r="E140" s="16">
        <f t="shared" si="10"/>
        <v>58.715143576158944</v>
      </c>
    </row>
    <row r="141" spans="1:5" ht="23.25" x14ac:dyDescent="0.25">
      <c r="A141" s="165">
        <v>5021</v>
      </c>
      <c r="B141" s="166" t="s">
        <v>93</v>
      </c>
      <c r="C141" s="78">
        <f>SUM(C142:C144)</f>
        <v>45000000</v>
      </c>
      <c r="D141" s="78">
        <f>SUM(D142:D144)</f>
        <v>0</v>
      </c>
      <c r="E141" s="76">
        <f t="shared" si="10"/>
        <v>0</v>
      </c>
    </row>
    <row r="142" spans="1:5" x14ac:dyDescent="0.25">
      <c r="A142" s="181"/>
      <c r="B142" s="175" t="s">
        <v>55</v>
      </c>
      <c r="C142" s="69">
        <v>15000000</v>
      </c>
      <c r="D142" s="69">
        <v>0</v>
      </c>
      <c r="E142" s="47">
        <f t="shared" ref="E142:E144" si="11">SUM(D142/C142*100)</f>
        <v>0</v>
      </c>
    </row>
    <row r="143" spans="1:5" ht="23.25" x14ac:dyDescent="0.25">
      <c r="A143" s="181"/>
      <c r="B143" s="154" t="s">
        <v>102</v>
      </c>
      <c r="C143" s="67">
        <v>25000000</v>
      </c>
      <c r="D143" s="67">
        <v>0</v>
      </c>
      <c r="E143" s="27">
        <f t="shared" si="11"/>
        <v>0</v>
      </c>
    </row>
    <row r="144" spans="1:5" ht="15.75" thickBot="1" x14ac:dyDescent="0.3">
      <c r="A144" s="167"/>
      <c r="B144" s="147" t="s">
        <v>59</v>
      </c>
      <c r="C144" s="103">
        <v>5000000</v>
      </c>
      <c r="D144" s="103">
        <v>0</v>
      </c>
      <c r="E144" s="74">
        <f t="shared" si="11"/>
        <v>0</v>
      </c>
    </row>
    <row r="145" spans="1:5" ht="23.25" x14ac:dyDescent="0.25">
      <c r="A145" s="165">
        <v>5022</v>
      </c>
      <c r="B145" s="166" t="s">
        <v>109</v>
      </c>
      <c r="C145" s="78">
        <f>SUM(C146:C147)</f>
        <v>250000000</v>
      </c>
      <c r="D145" s="78">
        <f>SUM(D146:D147)</f>
        <v>210332000</v>
      </c>
      <c r="E145" s="76">
        <f t="shared" ref="E145:E159" si="12">SUM(D145/C145*100)</f>
        <v>84.132800000000003</v>
      </c>
    </row>
    <row r="146" spans="1:5" x14ac:dyDescent="0.25">
      <c r="A146" s="174"/>
      <c r="B146" s="171" t="s">
        <v>57</v>
      </c>
      <c r="C146" s="77">
        <v>58000000</v>
      </c>
      <c r="D146" s="77">
        <v>18332000</v>
      </c>
      <c r="E146" s="34">
        <f t="shared" si="12"/>
        <v>31.606896551724141</v>
      </c>
    </row>
    <row r="147" spans="1:5" ht="15.75" thickBot="1" x14ac:dyDescent="0.3">
      <c r="A147" s="182"/>
      <c r="B147" s="172" t="s">
        <v>13</v>
      </c>
      <c r="C147" s="71">
        <v>192000000</v>
      </c>
      <c r="D147" s="71">
        <v>192000000</v>
      </c>
      <c r="E147" s="91">
        <f t="shared" si="12"/>
        <v>100</v>
      </c>
    </row>
    <row r="148" spans="1:5" x14ac:dyDescent="0.25">
      <c r="A148" s="176">
        <v>5028</v>
      </c>
      <c r="B148" s="141" t="s">
        <v>100</v>
      </c>
      <c r="C148" s="81">
        <f>C149</f>
        <v>825000000</v>
      </c>
      <c r="D148" s="81">
        <f>D149</f>
        <v>327000000</v>
      </c>
      <c r="E148" s="34">
        <f t="shared" si="12"/>
        <v>39.636363636363633</v>
      </c>
    </row>
    <row r="149" spans="1:5" ht="15.75" thickBot="1" x14ac:dyDescent="0.3">
      <c r="A149" s="182"/>
      <c r="B149" s="180" t="s">
        <v>13</v>
      </c>
      <c r="C149" s="51">
        <v>825000000</v>
      </c>
      <c r="D149" s="51">
        <v>327000000</v>
      </c>
      <c r="E149" s="16">
        <f t="shared" si="12"/>
        <v>39.636363636363633</v>
      </c>
    </row>
    <row r="150" spans="1:5" ht="23.25" x14ac:dyDescent="0.25">
      <c r="A150" s="169">
        <v>7095</v>
      </c>
      <c r="B150" s="183" t="s">
        <v>110</v>
      </c>
      <c r="C150" s="104">
        <f>SUM(C151:C159)</f>
        <v>138134000</v>
      </c>
      <c r="D150" s="104">
        <f>SUM(D151:D159)</f>
        <v>3267825.6900000004</v>
      </c>
      <c r="E150" s="105">
        <f t="shared" si="12"/>
        <v>2.3656925087234137</v>
      </c>
    </row>
    <row r="151" spans="1:5" x14ac:dyDescent="0.25">
      <c r="A151" s="204"/>
      <c r="B151" s="154" t="s">
        <v>55</v>
      </c>
      <c r="C151" s="26">
        <v>123000</v>
      </c>
      <c r="D151" s="26">
        <v>0</v>
      </c>
      <c r="E151" s="37">
        <f t="shared" si="12"/>
        <v>0</v>
      </c>
    </row>
    <row r="152" spans="1:5" x14ac:dyDescent="0.25">
      <c r="A152" s="205"/>
      <c r="B152" s="154" t="s">
        <v>56</v>
      </c>
      <c r="C152" s="26">
        <v>36000</v>
      </c>
      <c r="D152" s="26">
        <v>0</v>
      </c>
      <c r="E152" s="37">
        <f t="shared" si="12"/>
        <v>0</v>
      </c>
    </row>
    <row r="153" spans="1:5" x14ac:dyDescent="0.25">
      <c r="A153" s="205"/>
      <c r="B153" s="154" t="s">
        <v>57</v>
      </c>
      <c r="C153" s="26">
        <v>137228000</v>
      </c>
      <c r="D153" s="26">
        <v>3257986.49</v>
      </c>
      <c r="E153" s="37">
        <f t="shared" si="12"/>
        <v>2.374141202961495</v>
      </c>
    </row>
    <row r="154" spans="1:5" x14ac:dyDescent="0.25">
      <c r="A154" s="205"/>
      <c r="B154" s="171" t="s">
        <v>39</v>
      </c>
      <c r="C154" s="67">
        <v>120000</v>
      </c>
      <c r="D154" s="70">
        <v>0</v>
      </c>
      <c r="E154" s="37">
        <f t="shared" si="12"/>
        <v>0</v>
      </c>
    </row>
    <row r="155" spans="1:5" x14ac:dyDescent="0.25">
      <c r="A155" s="205"/>
      <c r="B155" s="154" t="s">
        <v>58</v>
      </c>
      <c r="C155" s="26">
        <v>3000</v>
      </c>
      <c r="D155" s="26">
        <v>0</v>
      </c>
      <c r="E155" s="37">
        <f t="shared" si="12"/>
        <v>0</v>
      </c>
    </row>
    <row r="156" spans="1:5" x14ac:dyDescent="0.25">
      <c r="A156" s="205"/>
      <c r="B156" s="154" t="s">
        <v>59</v>
      </c>
      <c r="C156" s="26">
        <v>24000</v>
      </c>
      <c r="D156" s="26">
        <v>0</v>
      </c>
      <c r="E156" s="37">
        <f t="shared" si="12"/>
        <v>0</v>
      </c>
    </row>
    <row r="157" spans="1:5" ht="23.25" x14ac:dyDescent="0.25">
      <c r="A157" s="205"/>
      <c r="B157" s="171" t="s">
        <v>69</v>
      </c>
      <c r="C157" s="67">
        <v>540000</v>
      </c>
      <c r="D157" s="67">
        <v>9839.2000000000007</v>
      </c>
      <c r="E157" s="37">
        <f t="shared" si="12"/>
        <v>1.8220740740740742</v>
      </c>
    </row>
    <row r="158" spans="1:5" x14ac:dyDescent="0.25">
      <c r="A158" s="205"/>
      <c r="B158" s="171" t="s">
        <v>12</v>
      </c>
      <c r="C158" s="67">
        <v>36000</v>
      </c>
      <c r="D158" s="67">
        <v>0</v>
      </c>
      <c r="E158" s="37">
        <f t="shared" si="12"/>
        <v>0</v>
      </c>
    </row>
    <row r="159" spans="1:5" ht="15.75" thickBot="1" x14ac:dyDescent="0.3">
      <c r="A159" s="206"/>
      <c r="B159" s="172" t="s">
        <v>13</v>
      </c>
      <c r="C159" s="71">
        <v>24000</v>
      </c>
      <c r="D159" s="71">
        <v>0</v>
      </c>
      <c r="E159" s="101">
        <f t="shared" si="12"/>
        <v>0</v>
      </c>
    </row>
    <row r="160" spans="1:5" x14ac:dyDescent="0.25">
      <c r="A160" s="176">
        <v>7096</v>
      </c>
      <c r="B160" s="141" t="s">
        <v>111</v>
      </c>
      <c r="C160" s="81">
        <f>C161</f>
        <v>1640000000</v>
      </c>
      <c r="D160" s="81">
        <f>D161</f>
        <v>1640000000</v>
      </c>
      <c r="E160" s="34">
        <f t="shared" ref="E160:E161" si="13">SUM(D160/C160*100)</f>
        <v>100</v>
      </c>
    </row>
    <row r="161" spans="1:8" ht="15.75" thickBot="1" x14ac:dyDescent="0.3">
      <c r="A161" s="182"/>
      <c r="B161" s="180" t="s">
        <v>98</v>
      </c>
      <c r="C161" s="51">
        <v>1640000000</v>
      </c>
      <c r="D161" s="51">
        <v>1640000000</v>
      </c>
      <c r="E161" s="16">
        <f t="shared" si="13"/>
        <v>100</v>
      </c>
    </row>
    <row r="162" spans="1:8" ht="26.25" x14ac:dyDescent="0.25">
      <c r="A162" s="184">
        <v>2302</v>
      </c>
      <c r="B162" s="152" t="s">
        <v>75</v>
      </c>
      <c r="C162" s="106"/>
      <c r="D162" s="94"/>
      <c r="E162" s="25"/>
    </row>
    <row r="163" spans="1:8" x14ac:dyDescent="0.25">
      <c r="A163" s="123" t="s">
        <v>37</v>
      </c>
      <c r="B163" s="145" t="s">
        <v>76</v>
      </c>
      <c r="C163" s="50">
        <f>SUM(C164:C169)</f>
        <v>76024000</v>
      </c>
      <c r="D163" s="50">
        <f>SUM(D164:D169)</f>
        <v>45541435.310000002</v>
      </c>
      <c r="E163" s="21">
        <f t="shared" ref="E163:E186" si="14">SUM(D163/C163*100)</f>
        <v>59.904024137114597</v>
      </c>
    </row>
    <row r="164" spans="1:8" x14ac:dyDescent="0.25">
      <c r="A164" s="185"/>
      <c r="B164" s="142" t="s">
        <v>49</v>
      </c>
      <c r="C164" s="67">
        <v>57597000</v>
      </c>
      <c r="D164" s="26">
        <v>37249252.210000001</v>
      </c>
      <c r="E164" s="21">
        <f t="shared" si="14"/>
        <v>64.672208986579165</v>
      </c>
    </row>
    <row r="165" spans="1:8" x14ac:dyDescent="0.25">
      <c r="A165" s="156"/>
      <c r="B165" s="154" t="s">
        <v>50</v>
      </c>
      <c r="C165" s="67">
        <v>8726000</v>
      </c>
      <c r="D165" s="26">
        <v>5643261.5999999996</v>
      </c>
      <c r="E165" s="21">
        <f>SUM(D165/C165*100)</f>
        <v>64.67180380472152</v>
      </c>
    </row>
    <row r="166" spans="1:8" x14ac:dyDescent="0.25">
      <c r="A166" s="186"/>
      <c r="B166" s="142" t="s">
        <v>53</v>
      </c>
      <c r="C166" s="83">
        <v>1176000</v>
      </c>
      <c r="D166" s="83">
        <v>375617.89</v>
      </c>
      <c r="E166" s="21">
        <f t="shared" si="14"/>
        <v>31.940296768707483</v>
      </c>
      <c r="H166" s="1"/>
    </row>
    <row r="167" spans="1:8" ht="23.25" x14ac:dyDescent="0.25">
      <c r="A167" s="186"/>
      <c r="B167" s="142" t="s">
        <v>54</v>
      </c>
      <c r="C167" s="83">
        <v>370000</v>
      </c>
      <c r="D167" s="83">
        <v>0</v>
      </c>
      <c r="E167" s="21">
        <f t="shared" si="14"/>
        <v>0</v>
      </c>
    </row>
    <row r="168" spans="1:8" x14ac:dyDescent="0.25">
      <c r="A168" s="187"/>
      <c r="B168" s="142" t="s">
        <v>56</v>
      </c>
      <c r="C168" s="67">
        <v>800000</v>
      </c>
      <c r="D168" s="67">
        <v>543877.49</v>
      </c>
      <c r="E168" s="21">
        <f t="shared" si="14"/>
        <v>67.98468625000001</v>
      </c>
    </row>
    <row r="169" spans="1:8" ht="15.75" thickBot="1" x14ac:dyDescent="0.3">
      <c r="A169" s="188"/>
      <c r="B169" s="115" t="s">
        <v>57</v>
      </c>
      <c r="C169" s="71">
        <v>7355000</v>
      </c>
      <c r="D169" s="71">
        <v>1729426.12</v>
      </c>
      <c r="E169" s="107">
        <f t="shared" si="14"/>
        <v>23.513611420802178</v>
      </c>
    </row>
    <row r="170" spans="1:8" ht="26.25" x14ac:dyDescent="0.25">
      <c r="A170" s="189">
        <v>2303</v>
      </c>
      <c r="B170" s="190" t="s">
        <v>77</v>
      </c>
      <c r="C170" s="84"/>
      <c r="D170" s="84"/>
      <c r="E170" s="19"/>
    </row>
    <row r="171" spans="1:8" x14ac:dyDescent="0.25">
      <c r="A171" s="123" t="s">
        <v>37</v>
      </c>
      <c r="B171" s="145" t="s">
        <v>78</v>
      </c>
      <c r="C171" s="50">
        <f>SUM(C172:C177)</f>
        <v>39812000</v>
      </c>
      <c r="D171" s="46">
        <f>SUM(D172:D177)</f>
        <v>25854268.780000001</v>
      </c>
      <c r="E171" s="21">
        <f t="shared" si="14"/>
        <v>64.940894152516833</v>
      </c>
    </row>
    <row r="172" spans="1:8" x14ac:dyDescent="0.25">
      <c r="A172" s="156"/>
      <c r="B172" s="154" t="s">
        <v>49</v>
      </c>
      <c r="C172" s="26">
        <v>31104000</v>
      </c>
      <c r="D172" s="26">
        <v>21201710.149999999</v>
      </c>
      <c r="E172" s="27">
        <f t="shared" si="14"/>
        <v>68.163934381430039</v>
      </c>
    </row>
    <row r="173" spans="1:8" x14ac:dyDescent="0.25">
      <c r="A173" s="186"/>
      <c r="B173" s="154" t="s">
        <v>50</v>
      </c>
      <c r="C173" s="85">
        <v>4713000</v>
      </c>
      <c r="D173" s="85">
        <v>3212059.17</v>
      </c>
      <c r="E173" s="27">
        <f t="shared" si="14"/>
        <v>68.153175684277528</v>
      </c>
    </row>
    <row r="174" spans="1:8" x14ac:dyDescent="0.25">
      <c r="A174" s="156"/>
      <c r="B174" s="154" t="s">
        <v>53</v>
      </c>
      <c r="C174" s="67">
        <v>495000</v>
      </c>
      <c r="D174" s="26">
        <v>192692.53</v>
      </c>
      <c r="E174" s="27">
        <f t="shared" si="14"/>
        <v>38.927783838383839</v>
      </c>
    </row>
    <row r="175" spans="1:8" ht="23.25" x14ac:dyDescent="0.25">
      <c r="A175" s="156"/>
      <c r="B175" s="142" t="s">
        <v>91</v>
      </c>
      <c r="C175" s="67">
        <v>500000</v>
      </c>
      <c r="D175" s="26">
        <v>185363.78</v>
      </c>
      <c r="E175" s="27">
        <f t="shared" si="14"/>
        <v>37.072755999999998</v>
      </c>
    </row>
    <row r="176" spans="1:8" x14ac:dyDescent="0.25">
      <c r="A176" s="156"/>
      <c r="B176" s="154" t="s">
        <v>56</v>
      </c>
      <c r="C176" s="67">
        <v>1500000</v>
      </c>
      <c r="D176" s="26">
        <v>1062443.1499999999</v>
      </c>
      <c r="E176" s="27">
        <f t="shared" si="14"/>
        <v>70.829543333333319</v>
      </c>
    </row>
    <row r="177" spans="1:8" ht="15.75" thickBot="1" x14ac:dyDescent="0.3">
      <c r="A177" s="156"/>
      <c r="B177" s="191" t="s">
        <v>57</v>
      </c>
      <c r="C177" s="71">
        <v>1500000</v>
      </c>
      <c r="D177" s="32">
        <v>0</v>
      </c>
      <c r="E177" s="16">
        <f t="shared" si="14"/>
        <v>0</v>
      </c>
    </row>
    <row r="178" spans="1:8" x14ac:dyDescent="0.25">
      <c r="A178" s="184">
        <v>2402</v>
      </c>
      <c r="B178" s="192" t="s">
        <v>79</v>
      </c>
      <c r="C178" s="68"/>
      <c r="D178" s="42"/>
      <c r="E178" s="30"/>
    </row>
    <row r="179" spans="1:8" ht="23.25" x14ac:dyDescent="0.25">
      <c r="A179" s="193">
        <v>4002</v>
      </c>
      <c r="B179" s="194" t="s">
        <v>88</v>
      </c>
      <c r="C179" s="49">
        <f>SUM(C180:C183)</f>
        <v>3295394000</v>
      </c>
      <c r="D179" s="49">
        <f>SUM(D180:D183)</f>
        <v>16000000</v>
      </c>
      <c r="E179" s="37">
        <f t="shared" si="14"/>
        <v>0.48552616166685986</v>
      </c>
    </row>
    <row r="180" spans="1:8" x14ac:dyDescent="0.25">
      <c r="A180" s="195"/>
      <c r="B180" s="154" t="s">
        <v>57</v>
      </c>
      <c r="C180" s="67">
        <v>26000000</v>
      </c>
      <c r="D180" s="26">
        <v>0</v>
      </c>
      <c r="E180" s="27">
        <f t="shared" si="14"/>
        <v>0</v>
      </c>
    </row>
    <row r="181" spans="1:8" ht="23.25" x14ac:dyDescent="0.25">
      <c r="A181" s="195"/>
      <c r="B181" s="196" t="s">
        <v>69</v>
      </c>
      <c r="C181" s="67">
        <v>30000000</v>
      </c>
      <c r="D181" s="26">
        <v>0</v>
      </c>
      <c r="E181" s="27">
        <f t="shared" si="14"/>
        <v>0</v>
      </c>
    </row>
    <row r="182" spans="1:8" ht="23.25" x14ac:dyDescent="0.25">
      <c r="A182" s="195"/>
      <c r="B182" s="154" t="s">
        <v>62</v>
      </c>
      <c r="C182" s="67">
        <v>1184000000</v>
      </c>
      <c r="D182" s="26">
        <v>16000000</v>
      </c>
      <c r="E182" s="27">
        <f t="shared" si="14"/>
        <v>1.3513513513513513</v>
      </c>
    </row>
    <row r="183" spans="1:8" ht="15.75" thickBot="1" x14ac:dyDescent="0.3">
      <c r="A183" s="189"/>
      <c r="B183" s="115" t="s">
        <v>63</v>
      </c>
      <c r="C183" s="71">
        <v>2055394000</v>
      </c>
      <c r="D183" s="32">
        <v>0</v>
      </c>
      <c r="E183" s="16">
        <f t="shared" si="14"/>
        <v>0</v>
      </c>
    </row>
    <row r="184" spans="1:8" x14ac:dyDescent="0.25">
      <c r="A184" s="123" t="s">
        <v>9</v>
      </c>
      <c r="B184" s="197" t="s">
        <v>80</v>
      </c>
      <c r="C184" s="86">
        <f>C185</f>
        <v>2120000</v>
      </c>
      <c r="D184" s="87">
        <v>0</v>
      </c>
      <c r="E184" s="34">
        <f t="shared" si="14"/>
        <v>0</v>
      </c>
    </row>
    <row r="185" spans="1:8" x14ac:dyDescent="0.25">
      <c r="A185" s="123"/>
      <c r="B185" s="143" t="s">
        <v>81</v>
      </c>
      <c r="C185" s="73">
        <v>2120000</v>
      </c>
      <c r="D185" s="29">
        <v>0</v>
      </c>
      <c r="E185" s="55">
        <f t="shared" si="14"/>
        <v>0</v>
      </c>
    </row>
    <row r="186" spans="1:8" x14ac:dyDescent="0.25">
      <c r="A186" s="123" t="s">
        <v>30</v>
      </c>
      <c r="B186" s="194" t="s">
        <v>82</v>
      </c>
      <c r="C186" s="88">
        <f>C187</f>
        <v>2000000</v>
      </c>
      <c r="D186" s="41">
        <f>D187</f>
        <v>0</v>
      </c>
      <c r="E186" s="37">
        <f t="shared" si="14"/>
        <v>0</v>
      </c>
    </row>
    <row r="187" spans="1:8" x14ac:dyDescent="0.25">
      <c r="A187" s="123"/>
      <c r="B187" s="154" t="s">
        <v>83</v>
      </c>
      <c r="C187" s="67">
        <v>2000000</v>
      </c>
      <c r="D187" s="26">
        <v>0</v>
      </c>
      <c r="E187" s="27">
        <f t="shared" ref="E187" si="15">SUM(D187/C187*100)</f>
        <v>0</v>
      </c>
    </row>
    <row r="188" spans="1:8" x14ac:dyDescent="0.25">
      <c r="A188" s="112">
        <v>4001</v>
      </c>
      <c r="B188" s="198" t="s">
        <v>97</v>
      </c>
      <c r="C188" s="89">
        <f>C189</f>
        <v>29000000000</v>
      </c>
      <c r="D188" s="53">
        <v>0</v>
      </c>
      <c r="E188" s="34">
        <f t="shared" ref="E188:E189" si="16">SUM(D188/C188*100)</f>
        <v>0</v>
      </c>
    </row>
    <row r="189" spans="1:8" ht="15.75" thickBot="1" x14ac:dyDescent="0.3">
      <c r="A189" s="123"/>
      <c r="B189" s="154" t="s">
        <v>98</v>
      </c>
      <c r="C189" s="71">
        <v>29000000000</v>
      </c>
      <c r="D189" s="32">
        <v>0</v>
      </c>
      <c r="E189" s="16">
        <f t="shared" si="16"/>
        <v>0</v>
      </c>
    </row>
    <row r="190" spans="1:8" ht="15.75" thickBot="1" x14ac:dyDescent="0.3">
      <c r="A190" s="199"/>
      <c r="B190" s="200" t="s">
        <v>84</v>
      </c>
      <c r="C190" s="90">
        <f>SUM(C188+C186+C184+C179+C171+C163+C148+C145+C139+C137+C133+C130+C126+C122+C109+C107+C105+C96+C82+C72+C63+C43+C40++C39+C30+C28+C22+C17+C13+C9+C6+C3+C141+C11+C15+C112+C160+C150)</f>
        <v>455018990000</v>
      </c>
      <c r="D190" s="90">
        <f>SUM(D188+D186+D184+D179+D171+D163+D148+D145+D139+D137+D133+D130+D126+D122+D109+D107+D105+D96+D82+D72+D63+D43+D40++D39+D30+D28+D22+D17+D13+D9+D6+D3+D141+D11+D15+D112+D160+D150)</f>
        <v>284407121829.06995</v>
      </c>
      <c r="E190" s="91">
        <f>SUM(D190/C190*100)</f>
        <v>62.504451040399424</v>
      </c>
      <c r="H190" s="7"/>
    </row>
    <row r="191" spans="1:8" x14ac:dyDescent="0.25">
      <c r="A191" s="201"/>
      <c r="B191" s="202"/>
    </row>
    <row r="192" spans="1:8" x14ac:dyDescent="0.25">
      <c r="A192" s="201"/>
      <c r="B192" s="203"/>
      <c r="C192" s="95"/>
      <c r="D192" s="96"/>
    </row>
    <row r="193" spans="1:5" x14ac:dyDescent="0.25">
      <c r="A193" s="201"/>
      <c r="B193" s="203"/>
      <c r="C193" s="97"/>
      <c r="D193" s="97"/>
      <c r="E193" s="92"/>
    </row>
    <row r="194" spans="1:5" x14ac:dyDescent="0.25">
      <c r="A194" s="201"/>
      <c r="B194" s="203"/>
      <c r="C194" s="97"/>
      <c r="D194" s="97"/>
    </row>
    <row r="195" spans="1:5" x14ac:dyDescent="0.25">
      <c r="A195" s="201"/>
      <c r="B195" s="202"/>
    </row>
  </sheetData>
  <mergeCells count="6">
    <mergeCell ref="A151:A159"/>
    <mergeCell ref="A68:A70"/>
    <mergeCell ref="A44:A62"/>
    <mergeCell ref="A83:A95"/>
    <mergeCell ref="A110:A111"/>
    <mergeCell ref="A113:A121"/>
  </mergeCells>
  <pageMargins left="0.7" right="0.7" top="0.75" bottom="0.75" header="0.3" footer="0.3"/>
  <pageSetup paperSize="9" scale="80" orientation="portrait" r:id="rId1"/>
  <ignoredErrors>
    <ignoredError sqref="E71" formula="1"/>
    <ignoredError sqref="D179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31.08.2024.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2024-09-13T09:05:51Z</dcterms:modified>
</cp:coreProperties>
</file>