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30.11.202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44" i="1" l="1"/>
  <c r="E59" i="1"/>
  <c r="D13" i="1" l="1"/>
  <c r="E168" i="1" l="1"/>
  <c r="E4" i="1"/>
  <c r="D174" i="1" l="1"/>
  <c r="D23" i="1"/>
  <c r="C6" i="1" l="1"/>
  <c r="D182" i="1" l="1"/>
  <c r="E167" i="1"/>
  <c r="E169" i="1"/>
  <c r="E170" i="1"/>
  <c r="E171" i="1"/>
  <c r="E172" i="1"/>
  <c r="E164" i="1"/>
  <c r="D163" i="1"/>
  <c r="C163" i="1"/>
  <c r="E154" i="1"/>
  <c r="E155" i="1"/>
  <c r="E156" i="1"/>
  <c r="E157" i="1"/>
  <c r="E158" i="1"/>
  <c r="E159" i="1"/>
  <c r="E160" i="1"/>
  <c r="E161" i="1"/>
  <c r="E162" i="1"/>
  <c r="D153" i="1"/>
  <c r="C153" i="1"/>
  <c r="E149" i="1"/>
  <c r="E150" i="1"/>
  <c r="D127" i="1"/>
  <c r="D123" i="1"/>
  <c r="E118" i="1"/>
  <c r="D113" i="1"/>
  <c r="C113" i="1"/>
  <c r="E121" i="1"/>
  <c r="E116" i="1"/>
  <c r="E119" i="1"/>
  <c r="E115" i="1"/>
  <c r="E114" i="1"/>
  <c r="D110" i="1"/>
  <c r="C110" i="1"/>
  <c r="E95" i="1"/>
  <c r="E91" i="1"/>
  <c r="E93" i="1"/>
  <c r="D64" i="1"/>
  <c r="C64" i="1"/>
  <c r="E72" i="1"/>
  <c r="E68" i="1"/>
  <c r="E45" i="1"/>
  <c r="E163" i="1" l="1"/>
  <c r="E153" i="1"/>
  <c r="C40" i="1"/>
  <c r="E39" i="1"/>
  <c r="D38" i="1"/>
  <c r="C38" i="1"/>
  <c r="D106" i="1"/>
  <c r="D15" i="1"/>
  <c r="E38" i="1" l="1"/>
  <c r="E117" i="1"/>
  <c r="E120" i="1"/>
  <c r="E113" i="1" l="1"/>
  <c r="E145" i="1"/>
  <c r="D11" i="1"/>
  <c r="D9" i="1"/>
  <c r="C9" i="1"/>
  <c r="C11" i="1"/>
  <c r="E16" i="1"/>
  <c r="C15" i="1"/>
  <c r="E15" i="1" s="1"/>
  <c r="E12" i="1"/>
  <c r="E11" i="1" l="1"/>
  <c r="E62" i="1"/>
  <c r="C23" i="1"/>
  <c r="E133" i="1" l="1"/>
  <c r="D3" i="1" l="1"/>
  <c r="E124" i="1" l="1"/>
  <c r="D148" i="1" l="1"/>
  <c r="C148" i="1"/>
  <c r="C123" i="1"/>
  <c r="C106" i="1"/>
  <c r="E152" i="1" l="1"/>
  <c r="D151" i="1"/>
  <c r="C151" i="1"/>
  <c r="E14" i="1"/>
  <c r="C13" i="1"/>
  <c r="E13" i="1" l="1"/>
  <c r="E151" i="1"/>
  <c r="D35" i="1"/>
  <c r="D20" i="1" l="1"/>
  <c r="D142" i="1"/>
  <c r="D134" i="1" l="1"/>
  <c r="D40" i="1"/>
  <c r="E192" i="1" l="1"/>
  <c r="C191" i="1"/>
  <c r="D189" i="1"/>
  <c r="C189" i="1"/>
  <c r="E190" i="1"/>
  <c r="E191" i="1" l="1"/>
  <c r="C142" i="1" l="1"/>
  <c r="C127" i="1" l="1"/>
  <c r="D108" i="1"/>
  <c r="C108" i="1"/>
  <c r="E41" i="1"/>
  <c r="E147" i="1"/>
  <c r="E143" i="1"/>
  <c r="D131" i="1"/>
  <c r="C131" i="1"/>
  <c r="E132" i="1"/>
  <c r="E128" i="1"/>
  <c r="E111" i="1"/>
  <c r="E24" i="1" l="1"/>
  <c r="D6" i="1"/>
  <c r="C3" i="1" l="1"/>
  <c r="C28" i="1"/>
  <c r="D25" i="1"/>
  <c r="D22" i="1" s="1"/>
  <c r="E109" i="1" l="1"/>
  <c r="E108" i="1" l="1"/>
  <c r="E110" i="1"/>
  <c r="E123" i="1"/>
  <c r="D28" i="1"/>
  <c r="D17" i="1"/>
  <c r="E23" i="1" l="1"/>
  <c r="E56" i="1"/>
  <c r="E55" i="1"/>
  <c r="D140" i="1" l="1"/>
  <c r="E106" i="1"/>
  <c r="E107" i="1"/>
  <c r="D138" i="1"/>
  <c r="D83" i="1" l="1"/>
  <c r="E65" i="1"/>
  <c r="E66" i="1"/>
  <c r="E67" i="1"/>
  <c r="E69" i="1"/>
  <c r="E70" i="1"/>
  <c r="E71" i="1"/>
  <c r="E74" i="1"/>
  <c r="E75" i="1"/>
  <c r="E76" i="1"/>
  <c r="E77" i="1"/>
  <c r="E78" i="1"/>
  <c r="E79" i="1"/>
  <c r="E80" i="1"/>
  <c r="E81" i="1"/>
  <c r="E82" i="1"/>
  <c r="E84" i="1"/>
  <c r="E85" i="1"/>
  <c r="E86" i="1"/>
  <c r="E87" i="1"/>
  <c r="E88" i="1"/>
  <c r="E89" i="1"/>
  <c r="E90" i="1"/>
  <c r="E92" i="1"/>
  <c r="E94" i="1"/>
  <c r="E96" i="1"/>
  <c r="E98" i="1"/>
  <c r="E99" i="1"/>
  <c r="E100" i="1"/>
  <c r="E101" i="1"/>
  <c r="E102" i="1"/>
  <c r="E103" i="1"/>
  <c r="E104" i="1"/>
  <c r="E105" i="1"/>
  <c r="E125" i="1"/>
  <c r="E126" i="1"/>
  <c r="E130" i="1"/>
  <c r="E135" i="1"/>
  <c r="E136" i="1"/>
  <c r="E137" i="1"/>
  <c r="E139" i="1"/>
  <c r="E141" i="1"/>
  <c r="E63" i="1"/>
  <c r="E178" i="1" l="1"/>
  <c r="E36" i="1"/>
  <c r="D33" i="1"/>
  <c r="D31" i="1"/>
  <c r="E184" i="1"/>
  <c r="C187" i="1"/>
  <c r="D30" i="1" l="1"/>
  <c r="E131" i="1"/>
  <c r="C35" i="1"/>
  <c r="E35" i="1" s="1"/>
  <c r="C33" i="1"/>
  <c r="C31" i="1"/>
  <c r="C22" i="1"/>
  <c r="C20" i="1"/>
  <c r="C17" i="1" s="1"/>
  <c r="E17" i="1" l="1"/>
  <c r="C30" i="1"/>
  <c r="E142" i="1"/>
  <c r="E148" i="1"/>
  <c r="C140" i="1" l="1"/>
  <c r="E140" i="1" s="1"/>
  <c r="C43" i="1"/>
  <c r="E183" i="1" l="1"/>
  <c r="E185" i="1"/>
  <c r="E186" i="1"/>
  <c r="E187" i="1"/>
  <c r="E188" i="1"/>
  <c r="E189" i="1"/>
  <c r="E20" i="1"/>
  <c r="E21" i="1"/>
  <c r="E30" i="1" l="1"/>
  <c r="D43" i="1" l="1"/>
  <c r="D166" i="1"/>
  <c r="C182" i="1"/>
  <c r="C138" i="1"/>
  <c r="E180" i="1"/>
  <c r="E179" i="1"/>
  <c r="E177" i="1"/>
  <c r="E176" i="1"/>
  <c r="E175" i="1"/>
  <c r="C174" i="1"/>
  <c r="C166" i="1"/>
  <c r="C134" i="1"/>
  <c r="D97" i="1"/>
  <c r="C97" i="1"/>
  <c r="C83" i="1"/>
  <c r="D73" i="1"/>
  <c r="C73" i="1"/>
  <c r="E61" i="1"/>
  <c r="E60" i="1"/>
  <c r="E58" i="1"/>
  <c r="E57" i="1"/>
  <c r="E54" i="1"/>
  <c r="E53" i="1"/>
  <c r="E52" i="1"/>
  <c r="E51" i="1"/>
  <c r="E50" i="1"/>
  <c r="E49" i="1"/>
  <c r="E48" i="1"/>
  <c r="E47" i="1"/>
  <c r="E46" i="1"/>
  <c r="E44" i="1"/>
  <c r="E40" i="1"/>
  <c r="E34" i="1"/>
  <c r="E33" i="1"/>
  <c r="E32" i="1"/>
  <c r="E31" i="1"/>
  <c r="E29" i="1"/>
  <c r="E28" i="1"/>
  <c r="E26" i="1"/>
  <c r="E25" i="1"/>
  <c r="E19" i="1"/>
  <c r="E18" i="1"/>
  <c r="E10" i="1"/>
  <c r="E9" i="1"/>
  <c r="E7" i="1"/>
  <c r="E6" i="1"/>
  <c r="E3" i="1"/>
  <c r="C193" i="1" l="1"/>
  <c r="D193" i="1"/>
  <c r="E83" i="1"/>
  <c r="E73" i="1"/>
  <c r="E138" i="1"/>
  <c r="E64" i="1"/>
  <c r="E127" i="1"/>
  <c r="E97" i="1"/>
  <c r="E134" i="1"/>
  <c r="E182" i="1"/>
  <c r="E22" i="1"/>
  <c r="E43" i="1"/>
  <c r="E166" i="1"/>
  <c r="E174" i="1"/>
  <c r="E193" i="1" l="1"/>
</calcChain>
</file>

<file path=xl/sharedStrings.xml><?xml version="1.0" encoding="utf-8"?>
<sst xmlns="http://schemas.openxmlformats.org/spreadsheetml/2006/main" count="223" uniqueCount="114">
  <si>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</si>
  <si>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</si>
  <si>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</si>
  <si>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</si>
  <si>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</si>
  <si>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</si>
  <si>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</si>
  <si>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</si>
  <si>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</si>
  <si>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</si>
  <si>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</si>
  <si>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</si>
  <si>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</si>
  <si>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</si>
  <si>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</si>
  <si>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</si>
  <si>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</si>
  <si>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</si>
  <si>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</si>
  <si>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</si>
  <si>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</si>
  <si>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</si>
  <si>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</si>
  <si>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</si>
  <si>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</si>
  <si>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</si>
  <si>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</si>
  <si>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</si>
  <si>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</si>
  <si>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</si>
  <si>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</si>
  <si>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</si>
  <si>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</si>
  <si>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</si>
  <si>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</si>
  <si>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</si>
  <si>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</si>
  <si>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</si>
  <si>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</si>
  <si>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</si>
  <si>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</si>
  <si>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</si>
  <si>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</si>
  <si>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</si>
  <si>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</si>
  <si>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</si>
  <si>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</si>
  <si>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</si>
  <si>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</si>
  <si>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</si>
  <si>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</si>
  <si>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</si>
  <si>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</si>
  <si>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</si>
  <si>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</si>
  <si>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</si>
  <si>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</si>
  <si>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</si>
  <si>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</si>
  <si>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</si>
  <si>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</si>
  <si>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</si>
  <si>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</si>
  <si>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</si>
  <si>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</si>
  <si>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</si>
  <si>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</si>
  <si>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</si>
  <si>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</si>
  <si>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</si>
  <si>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</si>
  <si>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</si>
  <si>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</si>
  <si>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програм прекограничне сарадње Мађарска-Србија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</si>
  <si>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</si>
  <si>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</si>
  <si>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</si>
  <si>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</si>
  <si>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</si>
  <si>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</si>
  <si>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</si>
  <si>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</si>
  <si>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</si>
  <si>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</si>
  <si>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</si>
  <si>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</si>
  <si>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</si>
  <si>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</si>
  <si>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</si>
  <si>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</si>
  <si>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</si>
  <si>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</si>
  <si>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</si>
  <si>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</si>
  <si>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</si>
  <si>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</si>
  <si>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</si>
  <si>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</si>
  <si>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</si>
  <si>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</si>
  <si>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</si>
  <si>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EXPO Београд 2027</t>
  </si>
  <si>
    <t>425-Текуће поправке и одржавање зграда и објеката</t>
  </si>
  <si>
    <t>Пројекат за изградњу тунелске везе од Карађорђеве до Дунавске улице</t>
  </si>
  <si>
    <t>Централни информациони систем за обрачун примања запослених у јавном сектору - Искра</t>
  </si>
  <si>
    <t xml:space="preserve">Пројеката развоја тржишта капитала </t>
  </si>
  <si>
    <t>Парламентарни и локални избори</t>
  </si>
  <si>
    <t>Текућа апропријација 2024. год.</t>
  </si>
  <si>
    <t>441-Отплата домаћих камата</t>
  </si>
  <si>
    <t>Надоградња система за управљање претприступне помоћи ЕУ</t>
  </si>
  <si>
    <t>Пројекат унапређења управљања јавним финанасијама за зелену транзицију</t>
  </si>
  <si>
    <t>Подршка реализацији ЕXPO Београд 2027</t>
  </si>
  <si>
    <t xml:space="preserve">484-Накнада штете за повреде или штету насталу услед елементарних непогода </t>
  </si>
  <si>
    <t xml:space="preserve">Извршено до 30.11.2024.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</si>
</sst>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17">
    <xf numFmtId="0" fontId="0" fillId="0" borderId="0" xfId="0"/>
    <xf numFmtId="0" fontId="0" fillId="2" borderId="0" xfId="0" applyFill="1"/>
    <xf numFmtId="0" fontId="0" fillId="0" borderId="0" xfId="0" applyBorder="1"/>
    <xf numFmtId="0" fontId="15" fillId="0" borderId="0" xfId="0" applyFont="1"/>
    <xf numFmtId="0" fontId="0" fillId="0" borderId="0" xfId="0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/>
    <xf numFmtId="4" fontId="0" fillId="0" borderId="0" xfId="0" applyNumberFormat="1"/>
    <xf numFmtId="0" fontId="1" fillId="0" borderId="22" xfId="0" applyFont="1" applyFill="1" applyBorder="1" applyAlignment="1">
      <alignment horizontal="center" wrapText="1"/>
    </xf>
    <xf numFmtId="4" fontId="1" fillId="0" borderId="21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4" fontId="1" fillId="0" borderId="9" xfId="0" applyNumberFormat="1" applyFont="1" applyFill="1" applyBorder="1" applyAlignment="1">
      <alignment horizontal="center" wrapText="1"/>
    </xf>
    <xf numFmtId="4" fontId="1" fillId="0" borderId="28" xfId="0" applyNumberFormat="1" applyFont="1" applyFill="1" applyBorder="1" applyAlignment="1">
      <alignment horizontal="center" wrapText="1"/>
    </xf>
    <xf numFmtId="4" fontId="14" fillId="0" borderId="3" xfId="0" applyNumberFormat="1" applyFont="1" applyFill="1" applyBorder="1" applyAlignment="1">
      <alignment horizontal="right" wrapText="1"/>
    </xf>
    <xf numFmtId="4" fontId="5" fillId="0" borderId="34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wrapText="1"/>
    </xf>
    <xf numFmtId="4" fontId="1" fillId="0" borderId="31" xfId="0" applyNumberFormat="1" applyFont="1" applyFill="1" applyBorder="1" applyAlignment="1">
      <alignment horizontal="right" wrapText="1"/>
    </xf>
    <xf numFmtId="4" fontId="4" fillId="0" borderId="11" xfId="0" applyNumberFormat="1" applyFont="1" applyFill="1" applyBorder="1" applyAlignment="1"/>
    <xf numFmtId="4" fontId="4" fillId="0" borderId="4" xfId="0" applyNumberFormat="1" applyFont="1" applyFill="1" applyBorder="1" applyAlignment="1"/>
    <xf numFmtId="4" fontId="5" fillId="0" borderId="28" xfId="0" applyNumberFormat="1" applyFont="1" applyFill="1" applyBorder="1" applyAlignment="1">
      <alignment horizontal="right" wrapText="1"/>
    </xf>
    <xf numFmtId="4" fontId="14" fillId="0" borderId="3" xfId="0" applyNumberFormat="1" applyFont="1" applyFill="1" applyBorder="1" applyAlignment="1"/>
    <xf numFmtId="4" fontId="5" fillId="0" borderId="29" xfId="0" applyNumberFormat="1" applyFont="1" applyFill="1" applyBorder="1" applyAlignment="1">
      <alignment horizontal="right" wrapText="1"/>
    </xf>
    <xf numFmtId="4" fontId="6" fillId="0" borderId="17" xfId="0" applyNumberFormat="1" applyFont="1" applyFill="1" applyBorder="1" applyAlignment="1"/>
    <xf numFmtId="4" fontId="7" fillId="0" borderId="17" xfId="0" applyNumberFormat="1" applyFont="1" applyFill="1" applyBorder="1" applyAlignment="1"/>
    <xf numFmtId="4" fontId="6" fillId="0" borderId="2" xfId="0" applyNumberFormat="1" applyFont="1" applyFill="1" applyBorder="1" applyAlignment="1"/>
    <xf numFmtId="4" fontId="5" fillId="0" borderId="40" xfId="0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/>
    <xf numFmtId="4" fontId="1" fillId="0" borderId="29" xfId="0" applyNumberFormat="1" applyFont="1" applyFill="1" applyBorder="1" applyAlignment="1">
      <alignment horizontal="right" wrapText="1"/>
    </xf>
    <xf numFmtId="4" fontId="14" fillId="0" borderId="9" xfId="0" applyNumberFormat="1" applyFont="1" applyFill="1" applyBorder="1" applyAlignment="1"/>
    <xf numFmtId="4" fontId="6" fillId="0" borderId="5" xfId="0" applyNumberFormat="1" applyFont="1" applyFill="1" applyBorder="1" applyAlignment="1"/>
    <xf numFmtId="4" fontId="1" fillId="0" borderId="34" xfId="0" applyNumberFormat="1" applyFont="1" applyFill="1" applyBorder="1" applyAlignment="1">
      <alignment horizontal="right" wrapText="1"/>
    </xf>
    <xf numFmtId="4" fontId="14" fillId="0" borderId="5" xfId="0" applyNumberFormat="1" applyFont="1" applyFill="1" applyBorder="1" applyAlignment="1"/>
    <xf numFmtId="4" fontId="6" fillId="0" borderId="7" xfId="0" applyNumberFormat="1" applyFont="1" applyFill="1" applyBorder="1" applyAlignment="1"/>
    <xf numFmtId="4" fontId="6" fillId="0" borderId="9" xfId="0" applyNumberFormat="1" applyFont="1" applyFill="1" applyBorder="1" applyAlignment="1"/>
    <xf numFmtId="4" fontId="4" fillId="0" borderId="28" xfId="0" applyNumberFormat="1" applyFont="1" applyFill="1" applyBorder="1" applyAlignment="1">
      <alignment horizontal="right" wrapText="1"/>
    </xf>
    <xf numFmtId="4" fontId="9" fillId="0" borderId="29" xfId="0" applyNumberFormat="1" applyFont="1" applyFill="1" applyBorder="1" applyAlignment="1">
      <alignment horizontal="right" wrapText="1"/>
    </xf>
    <xf numFmtId="4" fontId="4" fillId="0" borderId="5" xfId="0" applyNumberFormat="1" applyFont="1" applyFill="1" applyBorder="1" applyAlignment="1"/>
    <xf numFmtId="4" fontId="4" fillId="0" borderId="29" xfId="0" applyNumberFormat="1" applyFont="1" applyFill="1" applyBorder="1" applyAlignment="1">
      <alignment horizontal="right" wrapText="1"/>
    </xf>
    <xf numFmtId="4" fontId="9" fillId="0" borderId="31" xfId="0" applyNumberFormat="1" applyFont="1" applyFill="1" applyBorder="1" applyAlignment="1">
      <alignment horizontal="right" wrapText="1"/>
    </xf>
    <xf numFmtId="4" fontId="4" fillId="0" borderId="37" xfId="0" applyNumberFormat="1" applyFont="1" applyFill="1" applyBorder="1" applyAlignment="1">
      <alignment horizontal="right" wrapText="1"/>
    </xf>
    <xf numFmtId="4" fontId="5" fillId="0" borderId="15" xfId="0" applyNumberFormat="1" applyFont="1" applyFill="1" applyBorder="1" applyAlignment="1"/>
    <xf numFmtId="4" fontId="5" fillId="0" borderId="3" xfId="0" applyNumberFormat="1" applyFont="1" applyFill="1" applyBorder="1" applyAlignment="1"/>
    <xf numFmtId="4" fontId="6" fillId="0" borderId="4" xfId="0" applyNumberFormat="1" applyFont="1" applyFill="1" applyBorder="1" applyAlignment="1"/>
    <xf numFmtId="4" fontId="7" fillId="0" borderId="4" xfId="0" applyNumberFormat="1" applyFont="1" applyFill="1" applyBorder="1" applyAlignment="1"/>
    <xf numFmtId="4" fontId="9" fillId="0" borderId="34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/>
    <xf numFmtId="4" fontId="4" fillId="0" borderId="9" xfId="0" applyNumberFormat="1" applyFont="1" applyFill="1" applyBorder="1" applyAlignment="1"/>
    <xf numFmtId="4" fontId="1" fillId="0" borderId="28" xfId="0" applyNumberFormat="1" applyFont="1" applyFill="1" applyBorder="1" applyAlignment="1">
      <alignment horizontal="right" wrapText="1"/>
    </xf>
    <xf numFmtId="4" fontId="5" fillId="0" borderId="9" xfId="0" applyNumberFormat="1" applyFont="1" applyFill="1" applyBorder="1" applyAlignment="1"/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/>
    <xf numFmtId="4" fontId="6" fillId="0" borderId="17" xfId="0" applyNumberFormat="1" applyFont="1" applyFill="1" applyBorder="1" applyAlignment="1">
      <alignment horizontal="right"/>
    </xf>
    <xf numFmtId="4" fontId="6" fillId="0" borderId="18" xfId="0" applyNumberFormat="1" applyFont="1" applyFill="1" applyBorder="1" applyAlignment="1"/>
    <xf numFmtId="4" fontId="14" fillId="0" borderId="4" xfId="0" applyNumberFormat="1" applyFont="1" applyFill="1" applyBorder="1" applyAlignment="1"/>
    <xf numFmtId="4" fontId="4" fillId="0" borderId="19" xfId="0" applyNumberFormat="1" applyFont="1" applyFill="1" applyBorder="1" applyAlignment="1"/>
    <xf numFmtId="4" fontId="1" fillId="0" borderId="37" xfId="0" applyNumberFormat="1" applyFont="1" applyFill="1" applyBorder="1" applyAlignment="1">
      <alignment horizontal="right" wrapText="1"/>
    </xf>
    <xf numFmtId="4" fontId="6" fillId="0" borderId="26" xfId="0" applyNumberFormat="1" applyFont="1" applyFill="1" applyBorder="1" applyAlignment="1"/>
    <xf numFmtId="4" fontId="6" fillId="0" borderId="3" xfId="0" applyNumberFormat="1" applyFont="1" applyFill="1" applyBorder="1" applyAlignment="1">
      <alignment wrapText="1"/>
    </xf>
    <xf numFmtId="4" fontId="6" fillId="0" borderId="7" xfId="0" applyNumberFormat="1" applyFont="1" applyFill="1" applyBorder="1" applyAlignment="1">
      <alignment horizontal="right" wrapText="1"/>
    </xf>
    <xf numFmtId="4" fontId="6" fillId="0" borderId="14" xfId="0" applyNumberFormat="1" applyFont="1" applyFill="1" applyBorder="1" applyAlignment="1"/>
    <xf numFmtId="4" fontId="6" fillId="0" borderId="15" xfId="0" applyNumberFormat="1" applyFont="1" applyFill="1" applyBorder="1" applyAlignment="1"/>
    <xf numFmtId="4" fontId="6" fillId="0" borderId="16" xfId="0" applyNumberFormat="1" applyFont="1" applyFill="1" applyBorder="1" applyAlignment="1"/>
    <xf numFmtId="4" fontId="6" fillId="0" borderId="13" xfId="0" applyNumberFormat="1" applyFont="1" applyFill="1" applyBorder="1" applyAlignment="1"/>
    <xf numFmtId="4" fontId="8" fillId="0" borderId="9" xfId="0" applyNumberFormat="1" applyFont="1" applyFill="1" applyBorder="1" applyAlignment="1"/>
    <xf numFmtId="4" fontId="5" fillId="0" borderId="9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1" fillId="0" borderId="43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/>
    </xf>
    <xf numFmtId="4" fontId="4" fillId="0" borderId="40" xfId="0" applyNumberFormat="1" applyFont="1" applyFill="1" applyBorder="1" applyAlignment="1">
      <alignment horizontal="right" wrapText="1"/>
    </xf>
    <xf numFmtId="4" fontId="1" fillId="0" borderId="4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 wrapText="1"/>
    </xf>
    <xf numFmtId="4" fontId="1" fillId="0" borderId="14" xfId="0" applyNumberFormat="1" applyFont="1" applyFill="1" applyBorder="1" applyAlignment="1"/>
    <xf numFmtId="4" fontId="11" fillId="0" borderId="3" xfId="0" applyNumberFormat="1" applyFont="1" applyFill="1" applyBorder="1" applyAlignment="1"/>
    <xf numFmtId="4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/>
    <xf numFmtId="4" fontId="5" fillId="0" borderId="3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13" fillId="0" borderId="17" xfId="0" applyNumberFormat="1" applyFont="1" applyFill="1" applyBorder="1" applyAlignment="1"/>
    <xf numFmtId="4" fontId="4" fillId="0" borderId="43" xfId="0" applyNumberFormat="1" applyFont="1" applyFill="1" applyBorder="1" applyAlignment="1">
      <alignment horizontal="right" wrapText="1"/>
    </xf>
    <xf numFmtId="4" fontId="0" fillId="0" borderId="0" xfId="0" applyNumberFormat="1" applyFill="1" applyAlignment="1"/>
    <xf numFmtId="4" fontId="6" fillId="0" borderId="5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/>
    <xf numFmtId="4" fontId="13" fillId="0" borderId="0" xfId="0" applyNumberFormat="1" applyFont="1" applyFill="1" applyBorder="1" applyAlignment="1"/>
    <xf numFmtId="4" fontId="0" fillId="0" borderId="0" xfId="0" applyNumberFormat="1" applyFill="1" applyBorder="1" applyAlignment="1"/>
    <xf numFmtId="0" fontId="0" fillId="0" borderId="0" xfId="0" applyFill="1" applyBorder="1" applyAlignment="1"/>
    <xf numFmtId="4" fontId="5" fillId="0" borderId="2" xfId="0" applyNumberFormat="1" applyFont="1" applyFill="1" applyBorder="1" applyAlignment="1">
      <alignment horizontal="right"/>
    </xf>
    <xf numFmtId="4" fontId="6" fillId="0" borderId="43" xfId="0" applyNumberFormat="1" applyFont="1" applyFill="1" applyBorder="1" applyAlignment="1">
      <alignment horizontal="right" wrapText="1"/>
    </xf>
    <xf numFmtId="4" fontId="4" fillId="0" borderId="31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4" fontId="14" fillId="0" borderId="45" xfId="0" applyNumberFormat="1" applyFont="1" applyFill="1" applyBorder="1" applyAlignment="1">
      <alignment horizontal="right"/>
    </xf>
    <xf numFmtId="4" fontId="4" fillId="0" borderId="46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/>
    <xf numFmtId="4" fontId="5" fillId="0" borderId="31" xfId="0" applyNumberFormat="1" applyFont="1" applyFill="1" applyBorder="1" applyAlignment="1">
      <alignment horizontal="right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33" xfId="0" quotePrefix="1" applyFont="1" applyFill="1" applyBorder="1" applyAlignment="1"/>
    <xf numFmtId="0" fontId="3" fillId="0" borderId="9" xfId="0" applyFont="1" applyFill="1" applyBorder="1" applyAlignment="1">
      <alignment horizontal="left" vertical="center" wrapText="1"/>
    </xf>
    <xf numFmtId="0" fontId="4" fillId="0" borderId="24" xfId="0" quotePrefix="1" applyFont="1" applyFill="1" applyBorder="1" applyAlignment="1">
      <alignment horizontal="right"/>
    </xf>
    <xf numFmtId="0" fontId="4" fillId="0" borderId="5" xfId="0" applyFont="1" applyFill="1" applyBorder="1" applyAlignment="1">
      <alignment wrapText="1"/>
    </xf>
    <xf numFmtId="0" fontId="1" fillId="0" borderId="3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0" fontId="2" fillId="0" borderId="32" xfId="0" quotePrefix="1" applyFont="1" applyFill="1" applyBorder="1" applyAlignment="1"/>
    <xf numFmtId="0" fontId="2" fillId="0" borderId="10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1" fillId="0" borderId="35" xfId="0" applyFont="1" applyFill="1" applyBorder="1"/>
    <xf numFmtId="0" fontId="6" fillId="0" borderId="13" xfId="0" applyFont="1" applyFill="1" applyBorder="1" applyAlignment="1">
      <alignment wrapText="1"/>
    </xf>
    <xf numFmtId="0" fontId="2" fillId="0" borderId="33" xfId="0" quotePrefix="1" applyFont="1" applyFill="1" applyBorder="1" applyAlignment="1">
      <alignment vertical="top"/>
    </xf>
    <xf numFmtId="0" fontId="2" fillId="0" borderId="26" xfId="0" applyFont="1" applyFill="1" applyBorder="1" applyAlignment="1">
      <alignment horizontal="left" wrapText="1"/>
    </xf>
    <xf numFmtId="0" fontId="4" fillId="0" borderId="27" xfId="0" quotePrefix="1" applyFont="1" applyFill="1" applyBorder="1" applyAlignment="1">
      <alignment horizontal="right"/>
    </xf>
    <xf numFmtId="0" fontId="4" fillId="0" borderId="15" xfId="0" applyFont="1" applyFill="1" applyBorder="1" applyAlignment="1">
      <alignment wrapText="1"/>
    </xf>
    <xf numFmtId="0" fontId="1" fillId="0" borderId="27" xfId="0" applyFont="1" applyFill="1" applyBorder="1"/>
    <xf numFmtId="0" fontId="6" fillId="0" borderId="15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32" xfId="0" quotePrefix="1" applyFont="1" applyFill="1" applyBorder="1" applyAlignment="1">
      <alignment horizontal="right"/>
    </xf>
    <xf numFmtId="0" fontId="1" fillId="0" borderId="36" xfId="0" applyFont="1" applyFill="1" applyBorder="1"/>
    <xf numFmtId="0" fontId="6" fillId="0" borderId="16" xfId="0" applyFont="1" applyFill="1" applyBorder="1" applyAlignment="1">
      <alignment wrapText="1"/>
    </xf>
    <xf numFmtId="0" fontId="4" fillId="0" borderId="27" xfId="0" applyFont="1" applyFill="1" applyBorder="1"/>
    <xf numFmtId="0" fontId="2" fillId="0" borderId="32" xfId="0" quotePrefix="1" applyFont="1" applyFill="1" applyBorder="1" applyAlignment="1">
      <alignment vertical="top"/>
    </xf>
    <xf numFmtId="0" fontId="3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4" fillId="0" borderId="30" xfId="0" quotePrefix="1" applyFont="1" applyFill="1" applyBorder="1" applyAlignment="1">
      <alignment horizontal="right"/>
    </xf>
    <xf numFmtId="0" fontId="2" fillId="0" borderId="14" xfId="0" applyFont="1" applyFill="1" applyBorder="1" applyAlignment="1">
      <alignment wrapText="1"/>
    </xf>
    <xf numFmtId="0" fontId="1" fillId="0" borderId="38" xfId="0" applyFont="1" applyFill="1" applyBorder="1"/>
    <xf numFmtId="0" fontId="5" fillId="0" borderId="3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/>
    </xf>
    <xf numFmtId="0" fontId="3" fillId="0" borderId="9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49" fontId="4" fillId="0" borderId="2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wrapText="1"/>
    </xf>
    <xf numFmtId="0" fontId="1" fillId="0" borderId="30" xfId="0" applyFont="1" applyFill="1" applyBorder="1"/>
    <xf numFmtId="0" fontId="6" fillId="0" borderId="17" xfId="0" applyFont="1" applyFill="1" applyBorder="1" applyAlignment="1">
      <alignment wrapText="1"/>
    </xf>
    <xf numFmtId="0" fontId="2" fillId="0" borderId="24" xfId="0" quotePrefix="1" applyFont="1" applyFill="1" applyBorder="1" applyAlignment="1">
      <alignment horizontal="left"/>
    </xf>
    <xf numFmtId="0" fontId="2" fillId="0" borderId="4" xfId="0" applyFont="1" applyFill="1" applyBorder="1" applyAlignment="1">
      <alignment wrapText="1"/>
    </xf>
    <xf numFmtId="0" fontId="4" fillId="0" borderId="35" xfId="0" quotePrefix="1" applyFont="1" applyFill="1" applyBorder="1" applyAlignment="1">
      <alignment horizontal="right"/>
    </xf>
    <xf numFmtId="0" fontId="2" fillId="0" borderId="39" xfId="0" applyFont="1" applyFill="1" applyBorder="1" applyAlignment="1">
      <alignment horizontal="left"/>
    </xf>
    <xf numFmtId="0" fontId="2" fillId="0" borderId="2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1" fillId="0" borderId="24" xfId="0" applyFont="1" applyFill="1" applyBorder="1"/>
    <xf numFmtId="0" fontId="4" fillId="0" borderId="24" xfId="0" applyFont="1" applyFill="1" applyBorder="1"/>
    <xf numFmtId="0" fontId="4" fillId="0" borderId="33" xfId="0" quotePrefix="1" applyFont="1" applyFill="1" applyBorder="1" applyAlignment="1">
      <alignment horizontal="right"/>
    </xf>
    <xf numFmtId="49" fontId="4" fillId="0" borderId="2" xfId="0" applyNumberFormat="1" applyFont="1" applyFill="1" applyBorder="1" applyAlignment="1" applyProtection="1">
      <alignment wrapText="1"/>
    </xf>
    <xf numFmtId="0" fontId="1" fillId="0" borderId="41" xfId="1" applyFont="1" applyFill="1" applyBorder="1"/>
    <xf numFmtId="0" fontId="6" fillId="0" borderId="14" xfId="0" applyFont="1" applyFill="1" applyBorder="1" applyAlignment="1">
      <alignment wrapText="1"/>
    </xf>
    <xf numFmtId="0" fontId="4" fillId="0" borderId="41" xfId="0" applyFont="1" applyFill="1" applyBorder="1"/>
    <xf numFmtId="0" fontId="1" fillId="0" borderId="41" xfId="0" applyFont="1" applyFill="1" applyBorder="1"/>
    <xf numFmtId="0" fontId="6" fillId="0" borderId="12" xfId="0" applyFont="1" applyFill="1" applyBorder="1" applyAlignment="1">
      <alignment wrapText="1"/>
    </xf>
    <xf numFmtId="0" fontId="5" fillId="0" borderId="33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42" xfId="0" applyFont="1" applyFill="1" applyBorder="1"/>
    <xf numFmtId="0" fontId="7" fillId="0" borderId="17" xfId="0" applyFont="1" applyFill="1" applyBorder="1" applyAlignment="1">
      <alignment wrapText="1"/>
    </xf>
    <xf numFmtId="0" fontId="5" fillId="0" borderId="44" xfId="0" applyFont="1" applyFill="1" applyBorder="1"/>
    <xf numFmtId="0" fontId="4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5" fillId="0" borderId="24" xfId="0" applyFont="1" applyFill="1" applyBorder="1"/>
    <xf numFmtId="0" fontId="6" fillId="0" borderId="9" xfId="0" applyFont="1" applyFill="1" applyBorder="1" applyAlignment="1">
      <alignment wrapText="1"/>
    </xf>
    <xf numFmtId="0" fontId="5" fillId="0" borderId="32" xfId="0" applyFont="1" applyFill="1" applyBorder="1"/>
    <xf numFmtId="0" fontId="4" fillId="0" borderId="33" xfId="0" applyFont="1" applyFill="1" applyBorder="1"/>
    <xf numFmtId="0" fontId="4" fillId="0" borderId="32" xfId="0" applyFont="1" applyFill="1" applyBorder="1"/>
    <xf numFmtId="0" fontId="1" fillId="0" borderId="42" xfId="0" applyFont="1" applyFill="1" applyBorder="1"/>
    <xf numFmtId="0" fontId="7" fillId="0" borderId="23" xfId="0" applyFont="1" applyFill="1" applyBorder="1" applyAlignment="1">
      <alignment wrapText="1"/>
    </xf>
    <xf numFmtId="0" fontId="5" fillId="0" borderId="41" xfId="0" applyFont="1" applyFill="1" applyBorder="1"/>
    <xf numFmtId="0" fontId="5" fillId="0" borderId="30" xfId="0" applyFont="1" applyFill="1" applyBorder="1"/>
    <xf numFmtId="0" fontId="4" fillId="0" borderId="45" xfId="0" applyFont="1" applyFill="1" applyBorder="1" applyAlignment="1">
      <alignment wrapText="1"/>
    </xf>
    <xf numFmtId="0" fontId="2" fillId="0" borderId="33" xfId="0" applyFont="1" applyFill="1" applyBorder="1" applyAlignment="1">
      <alignment horizontal="left"/>
    </xf>
    <xf numFmtId="0" fontId="1" fillId="0" borderId="36" xfId="1" applyFont="1" applyFill="1" applyBorder="1"/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left"/>
    </xf>
    <xf numFmtId="0" fontId="2" fillId="0" borderId="9" xfId="0" applyFont="1" applyFill="1" applyBorder="1" applyAlignment="1">
      <alignment wrapText="1"/>
    </xf>
    <xf numFmtId="0" fontId="6" fillId="0" borderId="2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4" fillId="0" borderId="27" xfId="0" applyFont="1" applyFill="1" applyBorder="1" applyAlignment="1">
      <alignment horizontal="right"/>
    </xf>
    <xf numFmtId="0" fontId="5" fillId="0" borderId="3" xfId="0" applyFont="1" applyFill="1" applyBorder="1" applyAlignment="1">
      <alignment wrapText="1"/>
    </xf>
    <xf numFmtId="0" fontId="2" fillId="0" borderId="41" xfId="0" applyFont="1" applyFill="1" applyBorder="1" applyAlignment="1">
      <alignment horizontal="left"/>
    </xf>
    <xf numFmtId="0" fontId="6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0" fillId="0" borderId="22" xfId="0" applyFill="1" applyBorder="1"/>
    <xf numFmtId="0" fontId="12" fillId="0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1" fillId="0" borderId="38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6" xfId="1" applyFont="1" applyFill="1" applyBorder="1" applyAlignment="1">
      <alignment horizontal="center"/>
    </xf>
    <xf numFmtId="0" fontId="1" fillId="0" borderId="24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abSelected="1" topLeftCell="A178" zoomScaleNormal="100" workbookViewId="0">
      <selection activeCell="I78" sqref="I78"/>
    </sheetView>
  </sheetViews>
  <sheetFormatPr defaultRowHeight="15" x14ac:dyDescent="0.25"/>
  <cols>
    <col min="2" max="2" width="40" style="4" customWidth="1"/>
    <col min="3" max="3" width="19.140625" style="6" customWidth="1"/>
    <col min="4" max="4" width="17.5703125" style="6" customWidth="1"/>
    <col min="5" max="5" width="16" style="6" customWidth="1"/>
    <col min="6" max="6" width="1.5703125" customWidth="1"/>
    <col min="8" max="8" width="8.85546875" customWidth="1"/>
  </cols>
  <sheetData>
    <row r="1" spans="1:5" ht="34.5" thickBot="1" x14ac:dyDescent="0.3">
      <c r="A1" s="107" t="s">
        <v>0</v>
      </c>
      <c r="B1" s="108"/>
      <c r="C1" s="8" t="s">
        <v>107</v>
      </c>
      <c r="D1" s="5" t="s">
        <v>113</v>
      </c>
      <c r="E1" s="9" t="s">
        <v>1</v>
      </c>
    </row>
    <row r="2" spans="1:5" x14ac:dyDescent="0.25">
      <c r="A2" s="109" t="s">
        <v>2</v>
      </c>
      <c r="B2" s="110" t="s">
        <v>3</v>
      </c>
      <c r="C2" s="10"/>
      <c r="D2" s="11"/>
      <c r="E2" s="12"/>
    </row>
    <row r="3" spans="1:5" x14ac:dyDescent="0.25">
      <c r="A3" s="111" t="s">
        <v>4</v>
      </c>
      <c r="B3" s="112" t="s">
        <v>5</v>
      </c>
      <c r="C3" s="13">
        <f>C4</f>
        <v>12755598000</v>
      </c>
      <c r="D3" s="13">
        <f>D4</f>
        <v>2905085315.23</v>
      </c>
      <c r="E3" s="14">
        <f>SUM(D3/C3*100)</f>
        <v>22.77498330717227</v>
      </c>
    </row>
    <row r="4" spans="1:5" ht="15.75" thickBot="1" x14ac:dyDescent="0.3">
      <c r="A4" s="113"/>
      <c r="B4" s="114" t="s">
        <v>6</v>
      </c>
      <c r="C4" s="15">
        <v>12755598000</v>
      </c>
      <c r="D4" s="15">
        <v>2905085315.23</v>
      </c>
      <c r="E4" s="16">
        <f t="shared" ref="E4:E80" si="0">SUM(D4/C4*100)</f>
        <v>22.77498330717227</v>
      </c>
    </row>
    <row r="5" spans="1:5" x14ac:dyDescent="0.25">
      <c r="A5" s="115" t="s">
        <v>7</v>
      </c>
      <c r="B5" s="116" t="s">
        <v>8</v>
      </c>
      <c r="C5" s="17"/>
      <c r="D5" s="18"/>
      <c r="E5" s="19"/>
    </row>
    <row r="6" spans="1:5" x14ac:dyDescent="0.25">
      <c r="A6" s="111" t="s">
        <v>9</v>
      </c>
      <c r="B6" s="117" t="s">
        <v>10</v>
      </c>
      <c r="C6" s="20">
        <f>C7</f>
        <v>34044539000</v>
      </c>
      <c r="D6" s="20">
        <f>D7</f>
        <v>30472721168</v>
      </c>
      <c r="E6" s="21">
        <f t="shared" si="0"/>
        <v>89.508397126481881</v>
      </c>
    </row>
    <row r="7" spans="1:5" ht="15.75" thickBot="1" x14ac:dyDescent="0.3">
      <c r="A7" s="118"/>
      <c r="B7" s="119" t="s">
        <v>11</v>
      </c>
      <c r="C7" s="22">
        <v>34044539000</v>
      </c>
      <c r="D7" s="23">
        <v>30472721168</v>
      </c>
      <c r="E7" s="16">
        <f t="shared" si="0"/>
        <v>89.508397126481881</v>
      </c>
    </row>
    <row r="8" spans="1:5" ht="38.25" customHeight="1" x14ac:dyDescent="0.25">
      <c r="A8" s="120" t="s">
        <v>14</v>
      </c>
      <c r="B8" s="121" t="s">
        <v>15</v>
      </c>
      <c r="C8" s="24"/>
      <c r="D8" s="24"/>
      <c r="E8" s="25"/>
    </row>
    <row r="9" spans="1:5" ht="23.25" x14ac:dyDescent="0.25">
      <c r="A9" s="122" t="s">
        <v>96</v>
      </c>
      <c r="B9" s="123" t="s">
        <v>16</v>
      </c>
      <c r="C9" s="20">
        <f>+C10</f>
        <v>17990000000</v>
      </c>
      <c r="D9" s="20">
        <f>+D10</f>
        <v>11386457414.42</v>
      </c>
      <c r="E9" s="21">
        <f t="shared" si="0"/>
        <v>63.293259668816006</v>
      </c>
    </row>
    <row r="10" spans="1:5" x14ac:dyDescent="0.25">
      <c r="A10" s="124"/>
      <c r="B10" s="125" t="s">
        <v>17</v>
      </c>
      <c r="C10" s="26">
        <v>17990000000</v>
      </c>
      <c r="D10" s="26">
        <v>11386457414.42</v>
      </c>
      <c r="E10" s="27">
        <f t="shared" si="0"/>
        <v>63.293259668816006</v>
      </c>
    </row>
    <row r="11" spans="1:5" ht="23.25" x14ac:dyDescent="0.25">
      <c r="A11" s="122">
        <v>4010</v>
      </c>
      <c r="B11" s="126" t="s">
        <v>103</v>
      </c>
      <c r="C11" s="20">
        <f>+C12</f>
        <v>5100000000</v>
      </c>
      <c r="D11" s="20">
        <f>+D12</f>
        <v>0</v>
      </c>
      <c r="E11" s="21">
        <f t="shared" si="0"/>
        <v>0</v>
      </c>
    </row>
    <row r="12" spans="1:5" x14ac:dyDescent="0.25">
      <c r="A12" s="124"/>
      <c r="B12" s="125" t="s">
        <v>63</v>
      </c>
      <c r="C12" s="26">
        <v>5100000000</v>
      </c>
      <c r="D12" s="26">
        <v>0</v>
      </c>
      <c r="E12" s="27">
        <f t="shared" si="0"/>
        <v>0</v>
      </c>
    </row>
    <row r="13" spans="1:5" ht="23.25" x14ac:dyDescent="0.25">
      <c r="A13" s="127">
        <v>5073</v>
      </c>
      <c r="B13" s="126" t="s">
        <v>99</v>
      </c>
      <c r="C13" s="28">
        <f>C14</f>
        <v>31090000000</v>
      </c>
      <c r="D13" s="28">
        <f>D14</f>
        <v>12036601308.969999</v>
      </c>
      <c r="E13" s="19">
        <f t="shared" si="0"/>
        <v>38.715346764136378</v>
      </c>
    </row>
    <row r="14" spans="1:5" x14ac:dyDescent="0.25">
      <c r="A14" s="128"/>
      <c r="B14" s="129" t="s">
        <v>63</v>
      </c>
      <c r="C14" s="29">
        <v>31090000000</v>
      </c>
      <c r="D14" s="29">
        <v>12036601308.969999</v>
      </c>
      <c r="E14" s="30">
        <f t="shared" si="0"/>
        <v>38.715346764136378</v>
      </c>
    </row>
    <row r="15" spans="1:5" x14ac:dyDescent="0.25">
      <c r="A15" s="130">
        <v>5081</v>
      </c>
      <c r="B15" s="126" t="s">
        <v>101</v>
      </c>
      <c r="C15" s="31">
        <f>+C16</f>
        <v>43000000000</v>
      </c>
      <c r="D15" s="20">
        <f>+D16</f>
        <v>36895792966.540001</v>
      </c>
      <c r="E15" s="30">
        <f t="shared" si="0"/>
        <v>85.804169689627912</v>
      </c>
    </row>
    <row r="16" spans="1:5" ht="15.75" thickBot="1" x14ac:dyDescent="0.3">
      <c r="A16" s="118"/>
      <c r="B16" s="114" t="s">
        <v>63</v>
      </c>
      <c r="C16" s="32">
        <v>43000000000</v>
      </c>
      <c r="D16" s="32">
        <v>36895792966.540001</v>
      </c>
      <c r="E16" s="16">
        <f t="shared" si="0"/>
        <v>85.804169689627912</v>
      </c>
    </row>
    <row r="17" spans="1:6" ht="26.25" x14ac:dyDescent="0.25">
      <c r="A17" s="131" t="s">
        <v>18</v>
      </c>
      <c r="B17" s="132" t="s">
        <v>19</v>
      </c>
      <c r="C17" s="33">
        <f>C18+C20</f>
        <v>4141844000</v>
      </c>
      <c r="D17" s="33">
        <f>D18+D20</f>
        <v>2717084166.6999998</v>
      </c>
      <c r="E17" s="34">
        <f>SUM(D17/C17*100)</f>
        <v>65.600833027511413</v>
      </c>
    </row>
    <row r="18" spans="1:6" ht="23.25" x14ac:dyDescent="0.25">
      <c r="A18" s="122" t="s">
        <v>20</v>
      </c>
      <c r="B18" s="133" t="s">
        <v>21</v>
      </c>
      <c r="C18" s="31">
        <f>+C19</f>
        <v>2432844000</v>
      </c>
      <c r="D18" s="31">
        <f>+D19</f>
        <v>2240000000</v>
      </c>
      <c r="E18" s="19">
        <f t="shared" si="0"/>
        <v>92.073310084822538</v>
      </c>
    </row>
    <row r="19" spans="1:6" ht="23.25" x14ac:dyDescent="0.25">
      <c r="A19" s="122"/>
      <c r="B19" s="129" t="s">
        <v>22</v>
      </c>
      <c r="C19" s="29">
        <v>2432844000</v>
      </c>
      <c r="D19" s="29">
        <v>2240000000</v>
      </c>
      <c r="E19" s="35">
        <f t="shared" si="0"/>
        <v>92.073310084822538</v>
      </c>
    </row>
    <row r="20" spans="1:6" ht="23.25" x14ac:dyDescent="0.25">
      <c r="A20" s="122" t="s">
        <v>23</v>
      </c>
      <c r="B20" s="126" t="s">
        <v>24</v>
      </c>
      <c r="C20" s="36">
        <f>C21</f>
        <v>1709000000</v>
      </c>
      <c r="D20" s="36">
        <f>D21</f>
        <v>477084166.69999999</v>
      </c>
      <c r="E20" s="37">
        <f t="shared" si="0"/>
        <v>27.915984008191923</v>
      </c>
    </row>
    <row r="21" spans="1:6" ht="24" thickBot="1" x14ac:dyDescent="0.3">
      <c r="A21" s="134"/>
      <c r="B21" s="114" t="s">
        <v>25</v>
      </c>
      <c r="C21" s="32">
        <v>1709000000</v>
      </c>
      <c r="D21" s="32">
        <v>477084166.69999999</v>
      </c>
      <c r="E21" s="38">
        <f t="shared" si="0"/>
        <v>27.915984008191923</v>
      </c>
    </row>
    <row r="22" spans="1:6" ht="26.25" x14ac:dyDescent="0.25">
      <c r="A22" s="115" t="s">
        <v>26</v>
      </c>
      <c r="B22" s="135" t="s">
        <v>27</v>
      </c>
      <c r="C22" s="28">
        <f>SUM(C23+C25)</f>
        <v>227798000000</v>
      </c>
      <c r="D22" s="18">
        <f>SUM(D23+D25)</f>
        <v>215685796573.92999</v>
      </c>
      <c r="E22" s="39">
        <f t="shared" si="0"/>
        <v>94.682919329375153</v>
      </c>
    </row>
    <row r="23" spans="1:6" ht="23.25" x14ac:dyDescent="0.25">
      <c r="A23" s="122" t="s">
        <v>9</v>
      </c>
      <c r="B23" s="123" t="s">
        <v>28</v>
      </c>
      <c r="C23" s="40">
        <f>C24</f>
        <v>192330000000</v>
      </c>
      <c r="D23" s="41">
        <f>D24</f>
        <v>183328963240.57001</v>
      </c>
      <c r="E23" s="21">
        <f t="shared" si="0"/>
        <v>95.320003764659702</v>
      </c>
      <c r="F23" s="3"/>
    </row>
    <row r="24" spans="1:6" ht="23.25" x14ac:dyDescent="0.25">
      <c r="A24" s="136"/>
      <c r="B24" s="129" t="s">
        <v>29</v>
      </c>
      <c r="C24" s="42">
        <v>192330000000</v>
      </c>
      <c r="D24" s="43">
        <v>183328963240.57001</v>
      </c>
      <c r="E24" s="44">
        <f t="shared" si="0"/>
        <v>95.320003764659702</v>
      </c>
    </row>
    <row r="25" spans="1:6" ht="21.75" customHeight="1" x14ac:dyDescent="0.25">
      <c r="A25" s="122" t="s">
        <v>30</v>
      </c>
      <c r="B25" s="137" t="s">
        <v>31</v>
      </c>
      <c r="C25" s="41">
        <v>35468000000</v>
      </c>
      <c r="D25" s="41">
        <f>D26</f>
        <v>32356833333.360001</v>
      </c>
      <c r="E25" s="14">
        <f t="shared" si="0"/>
        <v>91.228243299199292</v>
      </c>
    </row>
    <row r="26" spans="1:6" ht="24" thickBot="1" x14ac:dyDescent="0.3">
      <c r="A26" s="118"/>
      <c r="B26" s="119" t="s">
        <v>29</v>
      </c>
      <c r="C26" s="32">
        <v>35468000000</v>
      </c>
      <c r="D26" s="45">
        <v>32356833333.360001</v>
      </c>
      <c r="E26" s="38">
        <f t="shared" si="0"/>
        <v>91.228243299199292</v>
      </c>
    </row>
    <row r="27" spans="1:6" x14ac:dyDescent="0.25">
      <c r="A27" s="115" t="s">
        <v>32</v>
      </c>
      <c r="B27" s="135" t="s">
        <v>33</v>
      </c>
      <c r="C27" s="33"/>
      <c r="D27" s="33"/>
      <c r="E27" s="19"/>
    </row>
    <row r="28" spans="1:6" ht="23.25" x14ac:dyDescent="0.25">
      <c r="A28" s="122" t="s">
        <v>9</v>
      </c>
      <c r="B28" s="123" t="s">
        <v>34</v>
      </c>
      <c r="C28" s="41">
        <f>C29</f>
        <v>68219908000</v>
      </c>
      <c r="D28" s="41">
        <f>D29</f>
        <v>61967101376</v>
      </c>
      <c r="E28" s="21">
        <f t="shared" si="0"/>
        <v>90.83433735501373</v>
      </c>
    </row>
    <row r="29" spans="1:6" ht="24" thickBot="1" x14ac:dyDescent="0.3">
      <c r="A29" s="118"/>
      <c r="B29" s="114" t="s">
        <v>35</v>
      </c>
      <c r="C29" s="32">
        <v>68219908000</v>
      </c>
      <c r="D29" s="32">
        <v>61967101376</v>
      </c>
      <c r="E29" s="16">
        <f t="shared" si="0"/>
        <v>90.83433735501373</v>
      </c>
    </row>
    <row r="30" spans="1:6" ht="26.25" x14ac:dyDescent="0.25">
      <c r="A30" s="138">
        <v>1003</v>
      </c>
      <c r="B30" s="139" t="s">
        <v>36</v>
      </c>
      <c r="C30" s="28">
        <f>SUM(C31+C33+C35)</f>
        <v>7008280000</v>
      </c>
      <c r="D30" s="46">
        <f>SUM(D31+D33+D35)</f>
        <v>6560049903.6099997</v>
      </c>
      <c r="E30" s="47">
        <f t="shared" si="0"/>
        <v>93.604278134007203</v>
      </c>
    </row>
    <row r="31" spans="1:6" x14ac:dyDescent="0.25">
      <c r="A31" s="122" t="s">
        <v>37</v>
      </c>
      <c r="B31" s="140" t="s">
        <v>38</v>
      </c>
      <c r="C31" s="48">
        <f>C32</f>
        <v>512500000</v>
      </c>
      <c r="D31" s="48">
        <f>D32</f>
        <v>466140000</v>
      </c>
      <c r="E31" s="19">
        <f t="shared" si="0"/>
        <v>90.954146341463414</v>
      </c>
    </row>
    <row r="32" spans="1:6" x14ac:dyDescent="0.25">
      <c r="A32" s="138"/>
      <c r="B32" s="141" t="s">
        <v>39</v>
      </c>
      <c r="C32" s="33">
        <v>512500000</v>
      </c>
      <c r="D32" s="33">
        <v>466140000</v>
      </c>
      <c r="E32" s="27">
        <f t="shared" si="0"/>
        <v>90.954146341463414</v>
      </c>
    </row>
    <row r="33" spans="1:5" ht="26.25" customHeight="1" x14ac:dyDescent="0.25">
      <c r="A33" s="122" t="s">
        <v>9</v>
      </c>
      <c r="B33" s="137" t="s">
        <v>40</v>
      </c>
      <c r="C33" s="41">
        <f>C34</f>
        <v>118180000</v>
      </c>
      <c r="D33" s="41">
        <f>D34</f>
        <v>101968814.88</v>
      </c>
      <c r="E33" s="21">
        <f t="shared" si="0"/>
        <v>86.282632323574205</v>
      </c>
    </row>
    <row r="34" spans="1:5" ht="23.25" x14ac:dyDescent="0.25">
      <c r="A34" s="128"/>
      <c r="B34" s="142" t="s">
        <v>41</v>
      </c>
      <c r="C34" s="29">
        <v>118180000</v>
      </c>
      <c r="D34" s="29">
        <v>101968814.88</v>
      </c>
      <c r="E34" s="30">
        <f t="shared" si="0"/>
        <v>86.282632323574205</v>
      </c>
    </row>
    <row r="35" spans="1:5" ht="23.25" x14ac:dyDescent="0.25">
      <c r="A35" s="143" t="s">
        <v>30</v>
      </c>
      <c r="B35" s="144" t="s">
        <v>90</v>
      </c>
      <c r="C35" s="49">
        <f>C36</f>
        <v>6377600000</v>
      </c>
      <c r="D35" s="50">
        <f>D36</f>
        <v>5991941088.7299995</v>
      </c>
      <c r="E35" s="30">
        <f t="shared" si="0"/>
        <v>93.952914712901404</v>
      </c>
    </row>
    <row r="36" spans="1:5" ht="24" thickBot="1" x14ac:dyDescent="0.3">
      <c r="A36" s="145"/>
      <c r="B36" s="146" t="s">
        <v>41</v>
      </c>
      <c r="C36" s="51">
        <v>6377600000</v>
      </c>
      <c r="D36" s="52">
        <v>5991941088.7299995</v>
      </c>
      <c r="E36" s="16">
        <f t="shared" si="0"/>
        <v>93.952914712901404</v>
      </c>
    </row>
    <row r="37" spans="1:5" x14ac:dyDescent="0.25">
      <c r="A37" s="147">
        <v>2101</v>
      </c>
      <c r="B37" s="148" t="s">
        <v>42</v>
      </c>
      <c r="C37" s="53"/>
      <c r="D37" s="54"/>
      <c r="E37" s="55"/>
    </row>
    <row r="38" spans="1:5" ht="23.25" x14ac:dyDescent="0.25">
      <c r="A38" s="122" t="s">
        <v>43</v>
      </c>
      <c r="B38" s="144" t="s">
        <v>44</v>
      </c>
      <c r="C38" s="50">
        <f>C39</f>
        <v>1958040000</v>
      </c>
      <c r="D38" s="41">
        <f>D39</f>
        <v>1732283353.0999999</v>
      </c>
      <c r="E38" s="21">
        <f t="shared" ref="E38" si="1">SUM(D38/C38*100)</f>
        <v>88.470274003595435</v>
      </c>
    </row>
    <row r="39" spans="1:5" ht="15.75" thickBot="1" x14ac:dyDescent="0.3">
      <c r="A39" s="149"/>
      <c r="B39" s="114" t="s">
        <v>45</v>
      </c>
      <c r="C39" s="32">
        <v>1958040000</v>
      </c>
      <c r="D39" s="32">
        <v>1732283353.0999999</v>
      </c>
      <c r="E39" s="16">
        <f t="shared" ref="E39" si="2">SUM(D39/C39*100)</f>
        <v>88.470274003595435</v>
      </c>
    </row>
    <row r="40" spans="1:5" x14ac:dyDescent="0.25">
      <c r="A40" s="122">
        <v>7066</v>
      </c>
      <c r="B40" s="144" t="s">
        <v>106</v>
      </c>
      <c r="C40" s="50">
        <f>+C41</f>
        <v>929588000</v>
      </c>
      <c r="D40" s="41">
        <f>D41</f>
        <v>929587682.52999997</v>
      </c>
      <c r="E40" s="21">
        <f t="shared" si="0"/>
        <v>99.999965848311291</v>
      </c>
    </row>
    <row r="41" spans="1:5" ht="15.75" thickBot="1" x14ac:dyDescent="0.3">
      <c r="A41" s="149"/>
      <c r="B41" s="114" t="s">
        <v>45</v>
      </c>
      <c r="C41" s="32">
        <v>929588000</v>
      </c>
      <c r="D41" s="32">
        <v>929587682.52999997</v>
      </c>
      <c r="E41" s="16">
        <f t="shared" ref="E41" si="3">SUM(D41/C41*100)</f>
        <v>99.999965848311291</v>
      </c>
    </row>
    <row r="42" spans="1:5" ht="39" x14ac:dyDescent="0.25">
      <c r="A42" s="150">
        <v>2301</v>
      </c>
      <c r="B42" s="151" t="s">
        <v>46</v>
      </c>
      <c r="C42" s="24"/>
      <c r="D42" s="56"/>
      <c r="E42" s="25"/>
    </row>
    <row r="43" spans="1:5" ht="23.25" x14ac:dyDescent="0.25">
      <c r="A43" s="122" t="s">
        <v>47</v>
      </c>
      <c r="B43" s="144" t="s">
        <v>48</v>
      </c>
      <c r="C43" s="50">
        <f>SUM(C44:C63)</f>
        <v>4059697000</v>
      </c>
      <c r="D43" s="50">
        <f>SUM(D44:D63)</f>
        <v>2519042845.2599998</v>
      </c>
      <c r="E43" s="21">
        <f t="shared" si="0"/>
        <v>62.050021104038052</v>
      </c>
    </row>
    <row r="44" spans="1:5" x14ac:dyDescent="0.25">
      <c r="A44" s="209"/>
      <c r="B44" s="141" t="s">
        <v>49</v>
      </c>
      <c r="C44" s="26">
        <v>433791000</v>
      </c>
      <c r="D44" s="26">
        <v>390466949.05000001</v>
      </c>
      <c r="E44" s="27">
        <f t="shared" si="0"/>
        <v>90.012690224094101</v>
      </c>
    </row>
    <row r="45" spans="1:5" x14ac:dyDescent="0.25">
      <c r="A45" s="210"/>
      <c r="B45" s="141" t="s">
        <v>50</v>
      </c>
      <c r="C45" s="26">
        <v>66038000</v>
      </c>
      <c r="D45" s="26">
        <v>59159109.460000001</v>
      </c>
      <c r="E45" s="27">
        <f>SUM(D45/C45*100)</f>
        <v>89.5834359913989</v>
      </c>
    </row>
    <row r="46" spans="1:5" x14ac:dyDescent="0.25">
      <c r="A46" s="210"/>
      <c r="B46" s="141" t="s">
        <v>51</v>
      </c>
      <c r="C46" s="26">
        <v>2000000</v>
      </c>
      <c r="D46" s="26">
        <v>0</v>
      </c>
      <c r="E46" s="27">
        <f t="shared" si="0"/>
        <v>0</v>
      </c>
    </row>
    <row r="47" spans="1:5" x14ac:dyDescent="0.25">
      <c r="A47" s="210"/>
      <c r="B47" s="141" t="s">
        <v>52</v>
      </c>
      <c r="C47" s="26">
        <v>6246000</v>
      </c>
      <c r="D47" s="26">
        <v>4875719.34</v>
      </c>
      <c r="E47" s="27">
        <f t="shared" si="0"/>
        <v>78.061468780019212</v>
      </c>
    </row>
    <row r="48" spans="1:5" x14ac:dyDescent="0.25">
      <c r="A48" s="210"/>
      <c r="B48" s="141" t="s">
        <v>53</v>
      </c>
      <c r="C48" s="26">
        <v>11500000</v>
      </c>
      <c r="D48" s="26">
        <v>9695547.0099999998</v>
      </c>
      <c r="E48" s="27">
        <f t="shared" si="0"/>
        <v>84.309104434782611</v>
      </c>
    </row>
    <row r="49" spans="1:5" ht="23.25" x14ac:dyDescent="0.25">
      <c r="A49" s="210"/>
      <c r="B49" s="141" t="s">
        <v>54</v>
      </c>
      <c r="C49" s="26">
        <v>9608000</v>
      </c>
      <c r="D49" s="26">
        <v>8396790.3900000006</v>
      </c>
      <c r="E49" s="27">
        <f t="shared" si="0"/>
        <v>87.393738447127404</v>
      </c>
    </row>
    <row r="50" spans="1:5" x14ac:dyDescent="0.25">
      <c r="A50" s="210"/>
      <c r="B50" s="141" t="s">
        <v>55</v>
      </c>
      <c r="C50" s="26">
        <v>31025000</v>
      </c>
      <c r="D50" s="26">
        <v>17310056.609999999</v>
      </c>
      <c r="E50" s="27">
        <f t="shared" si="0"/>
        <v>55.793897211925866</v>
      </c>
    </row>
    <row r="51" spans="1:5" x14ac:dyDescent="0.25">
      <c r="A51" s="210"/>
      <c r="B51" s="141" t="s">
        <v>56</v>
      </c>
      <c r="C51" s="26">
        <v>10500000</v>
      </c>
      <c r="D51" s="26">
        <v>7419883.4800000004</v>
      </c>
      <c r="E51" s="27">
        <f t="shared" si="0"/>
        <v>70.665556952380953</v>
      </c>
    </row>
    <row r="52" spans="1:5" x14ac:dyDescent="0.25">
      <c r="A52" s="210"/>
      <c r="B52" s="141" t="s">
        <v>57</v>
      </c>
      <c r="C52" s="26">
        <v>385819000</v>
      </c>
      <c r="D52" s="26">
        <v>232386585.62</v>
      </c>
      <c r="E52" s="27">
        <f t="shared" si="0"/>
        <v>60.232022171018016</v>
      </c>
    </row>
    <row r="53" spans="1:5" x14ac:dyDescent="0.25">
      <c r="A53" s="210"/>
      <c r="B53" s="141" t="s">
        <v>39</v>
      </c>
      <c r="C53" s="26">
        <v>411000000</v>
      </c>
      <c r="D53" s="26">
        <v>127062600</v>
      </c>
      <c r="E53" s="27">
        <f t="shared" si="0"/>
        <v>30.915474452554744</v>
      </c>
    </row>
    <row r="54" spans="1:5" x14ac:dyDescent="0.25">
      <c r="A54" s="210"/>
      <c r="B54" s="141" t="s">
        <v>58</v>
      </c>
      <c r="C54" s="26">
        <v>7750000</v>
      </c>
      <c r="D54" s="26">
        <v>3277825.02</v>
      </c>
      <c r="E54" s="27">
        <f t="shared" si="0"/>
        <v>42.294516387096778</v>
      </c>
    </row>
    <row r="55" spans="1:5" x14ac:dyDescent="0.25">
      <c r="A55" s="210"/>
      <c r="B55" s="141" t="s">
        <v>59</v>
      </c>
      <c r="C55" s="26">
        <v>18478000</v>
      </c>
      <c r="D55" s="26">
        <v>11101269.51</v>
      </c>
      <c r="E55" s="27">
        <f t="shared" si="0"/>
        <v>60.078306689035607</v>
      </c>
    </row>
    <row r="56" spans="1:5" ht="29.25" customHeight="1" x14ac:dyDescent="0.25">
      <c r="A56" s="210"/>
      <c r="B56" s="141" t="s">
        <v>92</v>
      </c>
      <c r="C56" s="26">
        <v>1170000000</v>
      </c>
      <c r="D56" s="26">
        <v>640683986.89999998</v>
      </c>
      <c r="E56" s="27">
        <f t="shared" si="0"/>
        <v>54.759315119658112</v>
      </c>
    </row>
    <row r="57" spans="1:5" x14ac:dyDescent="0.25">
      <c r="A57" s="210"/>
      <c r="B57" s="141" t="s">
        <v>60</v>
      </c>
      <c r="C57" s="26">
        <v>800602000</v>
      </c>
      <c r="D57" s="26">
        <v>711484421.72000003</v>
      </c>
      <c r="E57" s="27">
        <f t="shared" si="0"/>
        <v>88.868679034026897</v>
      </c>
    </row>
    <row r="58" spans="1:5" x14ac:dyDescent="0.25">
      <c r="A58" s="210"/>
      <c r="B58" s="152" t="s">
        <v>61</v>
      </c>
      <c r="C58" s="26">
        <v>800000</v>
      </c>
      <c r="D58" s="26">
        <v>412350</v>
      </c>
      <c r="E58" s="27">
        <f t="shared" si="0"/>
        <v>51.543750000000003</v>
      </c>
    </row>
    <row r="59" spans="1:5" ht="23.25" x14ac:dyDescent="0.25">
      <c r="A59" s="210"/>
      <c r="B59" s="152" t="s">
        <v>112</v>
      </c>
      <c r="C59" s="26">
        <v>16000000</v>
      </c>
      <c r="D59" s="26">
        <v>16000000</v>
      </c>
      <c r="E59" s="27">
        <f t="shared" si="0"/>
        <v>100</v>
      </c>
    </row>
    <row r="60" spans="1:5" ht="23.25" x14ac:dyDescent="0.25">
      <c r="A60" s="210"/>
      <c r="B60" s="141" t="s">
        <v>62</v>
      </c>
      <c r="C60" s="26">
        <v>500000</v>
      </c>
      <c r="D60" s="26">
        <v>0</v>
      </c>
      <c r="E60" s="27">
        <f t="shared" si="0"/>
        <v>0</v>
      </c>
    </row>
    <row r="61" spans="1:5" x14ac:dyDescent="0.25">
      <c r="A61" s="210"/>
      <c r="B61" s="141" t="s">
        <v>12</v>
      </c>
      <c r="C61" s="26">
        <v>4500000</v>
      </c>
      <c r="D61" s="26">
        <v>1137144</v>
      </c>
      <c r="E61" s="27">
        <f t="shared" si="0"/>
        <v>25.269866666666669</v>
      </c>
    </row>
    <row r="62" spans="1:5" x14ac:dyDescent="0.25">
      <c r="A62" s="210"/>
      <c r="B62" s="153" t="s">
        <v>13</v>
      </c>
      <c r="C62" s="29">
        <v>29000000</v>
      </c>
      <c r="D62" s="29">
        <v>12000000</v>
      </c>
      <c r="E62" s="30">
        <f t="shared" si="0"/>
        <v>41.379310344827587</v>
      </c>
    </row>
    <row r="63" spans="1:5" ht="15.75" thickBot="1" x14ac:dyDescent="0.3">
      <c r="A63" s="211"/>
      <c r="B63" s="114" t="s">
        <v>70</v>
      </c>
      <c r="C63" s="32">
        <v>644540000</v>
      </c>
      <c r="D63" s="32">
        <v>266172607.15000001</v>
      </c>
      <c r="E63" s="16">
        <f t="shared" si="0"/>
        <v>41.296522659571167</v>
      </c>
    </row>
    <row r="64" spans="1:5" ht="27" customHeight="1" x14ac:dyDescent="0.25">
      <c r="A64" s="127" t="s">
        <v>64</v>
      </c>
      <c r="B64" s="154" t="s">
        <v>65</v>
      </c>
      <c r="C64" s="46">
        <f>SUM(C65:C72)</f>
        <v>53904000</v>
      </c>
      <c r="D64" s="46">
        <f>SUM(D65:D72)</f>
        <v>42130319.549999997</v>
      </c>
      <c r="E64" s="34">
        <f t="shared" si="0"/>
        <v>78.158057936331247</v>
      </c>
    </row>
    <row r="65" spans="1:5" x14ac:dyDescent="0.25">
      <c r="A65" s="155"/>
      <c r="B65" s="152" t="s">
        <v>49</v>
      </c>
      <c r="C65" s="33">
        <v>34000000</v>
      </c>
      <c r="D65" s="33">
        <v>30995733.920000002</v>
      </c>
      <c r="E65" s="47">
        <f t="shared" si="0"/>
        <v>91.163923294117652</v>
      </c>
    </row>
    <row r="66" spans="1:5" x14ac:dyDescent="0.25">
      <c r="A66" s="156"/>
      <c r="B66" s="141" t="s">
        <v>50</v>
      </c>
      <c r="C66" s="26">
        <v>4891000</v>
      </c>
      <c r="D66" s="26">
        <v>4695853.8600000003</v>
      </c>
      <c r="E66" s="27">
        <f t="shared" si="0"/>
        <v>96.010097321611127</v>
      </c>
    </row>
    <row r="67" spans="1:5" x14ac:dyDescent="0.25">
      <c r="A67" s="156"/>
      <c r="B67" s="141" t="s">
        <v>53</v>
      </c>
      <c r="C67" s="26">
        <v>1166000</v>
      </c>
      <c r="D67" s="26">
        <v>841344.26</v>
      </c>
      <c r="E67" s="27">
        <f t="shared" si="0"/>
        <v>72.156454545454551</v>
      </c>
    </row>
    <row r="68" spans="1:5" ht="23.25" x14ac:dyDescent="0.25">
      <c r="A68" s="156"/>
      <c r="B68" s="141" t="s">
        <v>54</v>
      </c>
      <c r="C68" s="26">
        <v>427000</v>
      </c>
      <c r="D68" s="26">
        <v>141895.44</v>
      </c>
      <c r="E68" s="27">
        <f t="shared" si="0"/>
        <v>33.230782201405148</v>
      </c>
    </row>
    <row r="69" spans="1:5" x14ac:dyDescent="0.25">
      <c r="A69" s="206"/>
      <c r="B69" s="153" t="s">
        <v>55</v>
      </c>
      <c r="C69" s="57">
        <v>20000</v>
      </c>
      <c r="D69" s="57">
        <v>0</v>
      </c>
      <c r="E69" s="27">
        <f t="shared" si="0"/>
        <v>0</v>
      </c>
    </row>
    <row r="70" spans="1:5" x14ac:dyDescent="0.25">
      <c r="A70" s="207"/>
      <c r="B70" s="153" t="s">
        <v>56</v>
      </c>
      <c r="C70" s="57">
        <v>1500000</v>
      </c>
      <c r="D70" s="57">
        <v>1172480.93</v>
      </c>
      <c r="E70" s="27">
        <f t="shared" si="0"/>
        <v>78.165395333333336</v>
      </c>
    </row>
    <row r="71" spans="1:5" x14ac:dyDescent="0.25">
      <c r="A71" s="208"/>
      <c r="B71" s="142" t="s">
        <v>57</v>
      </c>
      <c r="C71" s="93">
        <v>10900000</v>
      </c>
      <c r="D71" s="93">
        <v>4283011.1399999997</v>
      </c>
      <c r="E71" s="30">
        <f t="shared" si="0"/>
        <v>39.293680183486238</v>
      </c>
    </row>
    <row r="72" spans="1:5" ht="15.75" thickBot="1" x14ac:dyDescent="0.3">
      <c r="A72" s="155"/>
      <c r="B72" s="141" t="s">
        <v>59</v>
      </c>
      <c r="C72" s="29">
        <v>1000000</v>
      </c>
      <c r="D72" s="29">
        <v>0</v>
      </c>
      <c r="E72" s="27">
        <f t="shared" ref="E72" si="4">SUM(D72/C72*100)</f>
        <v>0</v>
      </c>
    </row>
    <row r="73" spans="1:5" x14ac:dyDescent="0.25">
      <c r="A73" s="157" t="s">
        <v>66</v>
      </c>
      <c r="B73" s="158" t="s">
        <v>67</v>
      </c>
      <c r="C73" s="94">
        <f>SUM(C74:C82)</f>
        <v>116117000</v>
      </c>
      <c r="D73" s="94">
        <f>SUM(D74:D82)</f>
        <v>92084229.219999999</v>
      </c>
      <c r="E73" s="76">
        <f t="shared" si="0"/>
        <v>79.302969608239962</v>
      </c>
    </row>
    <row r="74" spans="1:5" ht="14.25" customHeight="1" x14ac:dyDescent="0.25">
      <c r="A74" s="159"/>
      <c r="B74" s="160" t="s">
        <v>49</v>
      </c>
      <c r="C74" s="33">
        <v>64655000</v>
      </c>
      <c r="D74" s="33">
        <v>59874161.149999999</v>
      </c>
      <c r="E74" s="47">
        <f t="shared" si="0"/>
        <v>92.605616193643186</v>
      </c>
    </row>
    <row r="75" spans="1:5" x14ac:dyDescent="0.25">
      <c r="A75" s="159"/>
      <c r="B75" s="125" t="s">
        <v>50</v>
      </c>
      <c r="C75" s="26">
        <v>9844000</v>
      </c>
      <c r="D75" s="26">
        <v>9070935.5199999996</v>
      </c>
      <c r="E75" s="27">
        <f t="shared" si="0"/>
        <v>92.146845997561968</v>
      </c>
    </row>
    <row r="76" spans="1:5" x14ac:dyDescent="0.25">
      <c r="A76" s="159"/>
      <c r="B76" s="125" t="s">
        <v>53</v>
      </c>
      <c r="C76" s="26">
        <v>920000</v>
      </c>
      <c r="D76" s="26">
        <v>708348.78</v>
      </c>
      <c r="E76" s="27">
        <f t="shared" si="0"/>
        <v>76.994432608695647</v>
      </c>
    </row>
    <row r="77" spans="1:5" ht="23.25" x14ac:dyDescent="0.25">
      <c r="A77" s="161"/>
      <c r="B77" s="125" t="s">
        <v>54</v>
      </c>
      <c r="C77" s="26">
        <v>21827000</v>
      </c>
      <c r="D77" s="26">
        <v>12407585.220000001</v>
      </c>
      <c r="E77" s="27">
        <f t="shared" si="0"/>
        <v>56.845124020708305</v>
      </c>
    </row>
    <row r="78" spans="1:5" x14ac:dyDescent="0.25">
      <c r="A78" s="161"/>
      <c r="B78" s="125" t="s">
        <v>55</v>
      </c>
      <c r="C78" s="26">
        <v>24000</v>
      </c>
      <c r="D78" s="26">
        <v>0</v>
      </c>
      <c r="E78" s="27">
        <f t="shared" si="0"/>
        <v>0</v>
      </c>
    </row>
    <row r="79" spans="1:5" x14ac:dyDescent="0.25">
      <c r="A79" s="161"/>
      <c r="B79" s="125" t="s">
        <v>56</v>
      </c>
      <c r="C79" s="26">
        <v>100000</v>
      </c>
      <c r="D79" s="26">
        <v>55247.95</v>
      </c>
      <c r="E79" s="27">
        <f t="shared" si="0"/>
        <v>55.247950000000003</v>
      </c>
    </row>
    <row r="80" spans="1:5" x14ac:dyDescent="0.25">
      <c r="A80" s="162"/>
      <c r="B80" s="125" t="s">
        <v>57</v>
      </c>
      <c r="C80" s="26">
        <v>15300000</v>
      </c>
      <c r="D80" s="26">
        <v>9423073.8000000007</v>
      </c>
      <c r="E80" s="27">
        <f t="shared" si="0"/>
        <v>61.588717647058836</v>
      </c>
    </row>
    <row r="81" spans="1:9" x14ac:dyDescent="0.25">
      <c r="A81" s="155"/>
      <c r="B81" s="141" t="s">
        <v>59</v>
      </c>
      <c r="C81" s="29">
        <v>947000</v>
      </c>
      <c r="D81" s="29">
        <v>0</v>
      </c>
      <c r="E81" s="27">
        <f t="shared" ref="E81:E134" si="5">SUM(D81/C81*100)</f>
        <v>0</v>
      </c>
    </row>
    <row r="82" spans="1:9" ht="15.75" thickBot="1" x14ac:dyDescent="0.3">
      <c r="A82" s="145"/>
      <c r="B82" s="114" t="s">
        <v>12</v>
      </c>
      <c r="C82" s="58">
        <v>2500000</v>
      </c>
      <c r="D82" s="32">
        <v>544876.80000000005</v>
      </c>
      <c r="E82" s="16">
        <f t="shared" si="5"/>
        <v>21.795072000000001</v>
      </c>
    </row>
    <row r="83" spans="1:9" ht="34.5" x14ac:dyDescent="0.25">
      <c r="A83" s="157" t="s">
        <v>23</v>
      </c>
      <c r="B83" s="158" t="s">
        <v>68</v>
      </c>
      <c r="C83" s="94">
        <f>SUM(C84:C96)</f>
        <v>3654935000</v>
      </c>
      <c r="D83" s="94">
        <f>SUM(D84:D96)</f>
        <v>562024934.1099999</v>
      </c>
      <c r="E83" s="76">
        <f t="shared" si="5"/>
        <v>15.3771526473111</v>
      </c>
    </row>
    <row r="84" spans="1:9" ht="16.5" customHeight="1" x14ac:dyDescent="0.25">
      <c r="A84" s="212"/>
      <c r="B84" s="160" t="s">
        <v>49</v>
      </c>
      <c r="C84" s="33">
        <v>266596000</v>
      </c>
      <c r="D84" s="59">
        <v>236922477.00999999</v>
      </c>
      <c r="E84" s="47">
        <f t="shared" si="5"/>
        <v>88.869479290762044</v>
      </c>
    </row>
    <row r="85" spans="1:9" x14ac:dyDescent="0.25">
      <c r="A85" s="213"/>
      <c r="B85" s="125" t="s">
        <v>50</v>
      </c>
      <c r="C85" s="26">
        <v>39947000</v>
      </c>
      <c r="D85" s="60">
        <v>35230919.579999998</v>
      </c>
      <c r="E85" s="27">
        <f t="shared" si="5"/>
        <v>88.194156206974242</v>
      </c>
    </row>
    <row r="86" spans="1:9" x14ac:dyDescent="0.25">
      <c r="A86" s="213"/>
      <c r="B86" s="125" t="s">
        <v>53</v>
      </c>
      <c r="C86" s="26">
        <v>4148000</v>
      </c>
      <c r="D86" s="60">
        <v>3481634.08</v>
      </c>
      <c r="E86" s="27">
        <f t="shared" si="5"/>
        <v>83.935247830279664</v>
      </c>
    </row>
    <row r="87" spans="1:9" ht="23.25" x14ac:dyDescent="0.25">
      <c r="A87" s="213"/>
      <c r="B87" s="125" t="s">
        <v>54</v>
      </c>
      <c r="C87" s="26">
        <v>1813000</v>
      </c>
      <c r="D87" s="60">
        <v>1462422.74</v>
      </c>
      <c r="E87" s="27">
        <f t="shared" si="5"/>
        <v>80.663140650854942</v>
      </c>
      <c r="I87" s="2"/>
    </row>
    <row r="88" spans="1:9" x14ac:dyDescent="0.25">
      <c r="A88" s="213"/>
      <c r="B88" s="125" t="s">
        <v>55</v>
      </c>
      <c r="C88" s="26">
        <v>4776000</v>
      </c>
      <c r="D88" s="60">
        <v>3220092.76</v>
      </c>
      <c r="E88" s="27">
        <f t="shared" si="5"/>
        <v>67.422377721943036</v>
      </c>
    </row>
    <row r="89" spans="1:9" x14ac:dyDescent="0.25">
      <c r="A89" s="213"/>
      <c r="B89" s="125" t="s">
        <v>56</v>
      </c>
      <c r="C89" s="26">
        <v>2000000</v>
      </c>
      <c r="D89" s="60">
        <v>1114251.19</v>
      </c>
      <c r="E89" s="27">
        <f t="shared" si="5"/>
        <v>55.71255949999999</v>
      </c>
    </row>
    <row r="90" spans="1:9" x14ac:dyDescent="0.25">
      <c r="A90" s="213"/>
      <c r="B90" s="125" t="s">
        <v>57</v>
      </c>
      <c r="C90" s="26">
        <v>46154000</v>
      </c>
      <c r="D90" s="60">
        <v>30710126.399999999</v>
      </c>
      <c r="E90" s="27">
        <f t="shared" si="5"/>
        <v>66.538385405381987</v>
      </c>
    </row>
    <row r="91" spans="1:9" x14ac:dyDescent="0.25">
      <c r="A91" s="213"/>
      <c r="B91" s="153" t="s">
        <v>108</v>
      </c>
      <c r="C91" s="26">
        <v>1000</v>
      </c>
      <c r="D91" s="26">
        <v>0</v>
      </c>
      <c r="E91" s="27">
        <f t="shared" si="5"/>
        <v>0</v>
      </c>
    </row>
    <row r="92" spans="1:9" ht="23.25" x14ac:dyDescent="0.25">
      <c r="A92" s="213"/>
      <c r="B92" s="153" t="s">
        <v>69</v>
      </c>
      <c r="C92" s="26">
        <v>34500000</v>
      </c>
      <c r="D92" s="26">
        <v>1395647.73</v>
      </c>
      <c r="E92" s="27">
        <f t="shared" si="5"/>
        <v>4.045355739130434</v>
      </c>
    </row>
    <row r="93" spans="1:9" x14ac:dyDescent="0.25">
      <c r="A93" s="213"/>
      <c r="B93" s="153" t="s">
        <v>6</v>
      </c>
      <c r="C93" s="26">
        <v>3000000</v>
      </c>
      <c r="D93" s="26">
        <v>0</v>
      </c>
      <c r="E93" s="27">
        <f t="shared" ref="E93" si="6">SUM(D93/C93*100)</f>
        <v>0</v>
      </c>
    </row>
    <row r="94" spans="1:9" ht="23.25" x14ac:dyDescent="0.25">
      <c r="A94" s="213"/>
      <c r="B94" s="153" t="s">
        <v>62</v>
      </c>
      <c r="C94" s="26">
        <v>72000000</v>
      </c>
      <c r="D94" s="26">
        <v>29372457.82</v>
      </c>
      <c r="E94" s="27">
        <f t="shared" si="5"/>
        <v>40.795080305555551</v>
      </c>
    </row>
    <row r="95" spans="1:9" x14ac:dyDescent="0.25">
      <c r="A95" s="213"/>
      <c r="B95" s="163" t="s">
        <v>12</v>
      </c>
      <c r="C95" s="29">
        <v>30000000</v>
      </c>
      <c r="D95" s="61">
        <v>0</v>
      </c>
      <c r="E95" s="30">
        <f t="shared" si="5"/>
        <v>0</v>
      </c>
    </row>
    <row r="96" spans="1:9" ht="15.75" thickBot="1" x14ac:dyDescent="0.3">
      <c r="A96" s="214"/>
      <c r="B96" s="119" t="s">
        <v>70</v>
      </c>
      <c r="C96" s="32">
        <v>3150000000</v>
      </c>
      <c r="D96" s="62">
        <v>219114904.80000001</v>
      </c>
      <c r="E96" s="16">
        <f t="shared" si="5"/>
        <v>6.9560287238095233</v>
      </c>
    </row>
    <row r="97" spans="1:5" ht="23.25" x14ac:dyDescent="0.25">
      <c r="A97" s="127" t="s">
        <v>71</v>
      </c>
      <c r="B97" s="140" t="s">
        <v>72</v>
      </c>
      <c r="C97" s="63">
        <f>SUM(C98:C105)</f>
        <v>297947000</v>
      </c>
      <c r="D97" s="48">
        <f>SUM(D98:D105)</f>
        <v>252150537.43000001</v>
      </c>
      <c r="E97" s="34">
        <f t="shared" si="5"/>
        <v>84.629325829761669</v>
      </c>
    </row>
    <row r="98" spans="1:5" x14ac:dyDescent="0.25">
      <c r="A98" s="155"/>
      <c r="B98" s="160" t="s">
        <v>49</v>
      </c>
      <c r="C98" s="33">
        <v>215044000</v>
      </c>
      <c r="D98" s="59">
        <v>194670730.47999999</v>
      </c>
      <c r="E98" s="47">
        <f t="shared" si="5"/>
        <v>90.525999553579723</v>
      </c>
    </row>
    <row r="99" spans="1:5" x14ac:dyDescent="0.25">
      <c r="A99" s="155"/>
      <c r="B99" s="125" t="s">
        <v>50</v>
      </c>
      <c r="C99" s="26">
        <v>32528000</v>
      </c>
      <c r="D99" s="60">
        <v>29492615.780000001</v>
      </c>
      <c r="E99" s="27">
        <f t="shared" si="5"/>
        <v>90.66839578209543</v>
      </c>
    </row>
    <row r="100" spans="1:5" x14ac:dyDescent="0.25">
      <c r="A100" s="155"/>
      <c r="B100" s="125" t="s">
        <v>53</v>
      </c>
      <c r="C100" s="26">
        <v>3307000</v>
      </c>
      <c r="D100" s="60">
        <v>2894510.73</v>
      </c>
      <c r="E100" s="27">
        <f t="shared" si="5"/>
        <v>87.526783489567578</v>
      </c>
    </row>
    <row r="101" spans="1:5" ht="23.25" x14ac:dyDescent="0.25">
      <c r="A101" s="155"/>
      <c r="B101" s="125" t="s">
        <v>54</v>
      </c>
      <c r="C101" s="26">
        <v>2168000</v>
      </c>
      <c r="D101" s="60">
        <v>1925417.86</v>
      </c>
      <c r="E101" s="27">
        <f t="shared" si="5"/>
        <v>88.81078690036901</v>
      </c>
    </row>
    <row r="102" spans="1:5" x14ac:dyDescent="0.25">
      <c r="A102" s="155"/>
      <c r="B102" s="125" t="s">
        <v>55</v>
      </c>
      <c r="C102" s="26">
        <v>15600000</v>
      </c>
      <c r="D102" s="60">
        <v>5127951.24</v>
      </c>
      <c r="E102" s="27">
        <f t="shared" si="5"/>
        <v>32.871482307692304</v>
      </c>
    </row>
    <row r="103" spans="1:5" x14ac:dyDescent="0.25">
      <c r="A103" s="155"/>
      <c r="B103" s="125" t="s">
        <v>56</v>
      </c>
      <c r="C103" s="26">
        <v>1600000</v>
      </c>
      <c r="D103" s="60">
        <v>304316</v>
      </c>
      <c r="E103" s="27">
        <f t="shared" si="5"/>
        <v>19.019749999999998</v>
      </c>
    </row>
    <row r="104" spans="1:5" x14ac:dyDescent="0.25">
      <c r="A104" s="162"/>
      <c r="B104" s="153" t="s">
        <v>57</v>
      </c>
      <c r="C104" s="29">
        <v>4300000</v>
      </c>
      <c r="D104" s="61">
        <v>2140571.48</v>
      </c>
      <c r="E104" s="27">
        <f t="shared" si="5"/>
        <v>49.780732093023254</v>
      </c>
    </row>
    <row r="105" spans="1:5" ht="15.75" thickBot="1" x14ac:dyDescent="0.3">
      <c r="A105" s="145"/>
      <c r="B105" s="114" t="s">
        <v>6</v>
      </c>
      <c r="C105" s="32">
        <v>23400000</v>
      </c>
      <c r="D105" s="32">
        <v>15594423.859999999</v>
      </c>
      <c r="E105" s="16">
        <f t="shared" si="5"/>
        <v>66.642837008547005</v>
      </c>
    </row>
    <row r="106" spans="1:5" ht="23.25" x14ac:dyDescent="0.25">
      <c r="A106" s="164">
        <v>4004</v>
      </c>
      <c r="B106" s="165" t="s">
        <v>73</v>
      </c>
      <c r="C106" s="98">
        <f>SUM(C107:C107)</f>
        <v>418000</v>
      </c>
      <c r="D106" s="98">
        <f>SUM(D107:D107)</f>
        <v>0</v>
      </c>
      <c r="E106" s="76">
        <f>SUM(D106/C106*100)</f>
        <v>0</v>
      </c>
    </row>
    <row r="107" spans="1:5" ht="15.75" thickBot="1" x14ac:dyDescent="0.3">
      <c r="A107" s="166"/>
      <c r="B107" s="167" t="s">
        <v>57</v>
      </c>
      <c r="C107" s="71">
        <v>418000</v>
      </c>
      <c r="D107" s="71">
        <v>0</v>
      </c>
      <c r="E107" s="99">
        <f t="shared" si="5"/>
        <v>0</v>
      </c>
    </row>
    <row r="108" spans="1:5" ht="23.25" x14ac:dyDescent="0.25">
      <c r="A108" s="164">
        <v>4008</v>
      </c>
      <c r="B108" s="140" t="s">
        <v>94</v>
      </c>
      <c r="C108" s="72">
        <f>SUM(C109:C109)</f>
        <v>317000000</v>
      </c>
      <c r="D108" s="72">
        <f>SUM(D109:D109)</f>
        <v>166597200</v>
      </c>
      <c r="E108" s="34">
        <f t="shared" si="5"/>
        <v>52.554321766561515</v>
      </c>
    </row>
    <row r="109" spans="1:5" ht="15.75" thickBot="1" x14ac:dyDescent="0.3">
      <c r="A109" s="166"/>
      <c r="B109" s="114" t="s">
        <v>13</v>
      </c>
      <c r="C109" s="71">
        <v>317000000</v>
      </c>
      <c r="D109" s="65">
        <v>166597200</v>
      </c>
      <c r="E109" s="74">
        <f t="shared" si="5"/>
        <v>52.554321766561515</v>
      </c>
    </row>
    <row r="110" spans="1:5" ht="23.25" x14ac:dyDescent="0.25">
      <c r="A110" s="168">
        <v>4009</v>
      </c>
      <c r="B110" s="169" t="s">
        <v>95</v>
      </c>
      <c r="C110" s="75">
        <f>SUM(C111:C112)</f>
        <v>232000000</v>
      </c>
      <c r="D110" s="75">
        <f>SUM(D111:D112)</f>
        <v>15762499.199999999</v>
      </c>
      <c r="E110" s="76">
        <f t="shared" si="5"/>
        <v>6.7941806896551711</v>
      </c>
    </row>
    <row r="111" spans="1:5" x14ac:dyDescent="0.25">
      <c r="A111" s="215"/>
      <c r="B111" s="170" t="s">
        <v>57</v>
      </c>
      <c r="C111" s="67">
        <v>18000000</v>
      </c>
      <c r="D111" s="70">
        <v>15762499.199999999</v>
      </c>
      <c r="E111" s="27">
        <f t="shared" ref="E111:E121" si="7">SUM(D111/C111*100)</f>
        <v>87.56944</v>
      </c>
    </row>
    <row r="112" spans="1:5" ht="15.75" thickBot="1" x14ac:dyDescent="0.3">
      <c r="A112" s="216"/>
      <c r="B112" s="171" t="s">
        <v>13</v>
      </c>
      <c r="C112" s="71">
        <v>214000000</v>
      </c>
      <c r="D112" s="71">
        <v>0</v>
      </c>
      <c r="E112" s="16"/>
    </row>
    <row r="113" spans="1:9" x14ac:dyDescent="0.25">
      <c r="A113" s="168">
        <v>4014</v>
      </c>
      <c r="B113" s="169" t="s">
        <v>105</v>
      </c>
      <c r="C113" s="75">
        <f>SUM(C114:C122)</f>
        <v>330761000</v>
      </c>
      <c r="D113" s="75">
        <f>SUM(D114:D122)</f>
        <v>52536266.289999999</v>
      </c>
      <c r="E113" s="76">
        <f t="shared" si="7"/>
        <v>15.883452489864283</v>
      </c>
    </row>
    <row r="114" spans="1:9" x14ac:dyDescent="0.25">
      <c r="A114" s="203"/>
      <c r="B114" s="153" t="s">
        <v>55</v>
      </c>
      <c r="C114" s="26">
        <v>240000</v>
      </c>
      <c r="D114" s="26">
        <v>0</v>
      </c>
      <c r="E114" s="27">
        <f t="shared" si="7"/>
        <v>0</v>
      </c>
    </row>
    <row r="115" spans="1:9" x14ac:dyDescent="0.25">
      <c r="A115" s="204"/>
      <c r="B115" s="153" t="s">
        <v>56</v>
      </c>
      <c r="C115" s="26">
        <v>360000</v>
      </c>
      <c r="D115" s="26">
        <v>0</v>
      </c>
      <c r="E115" s="27">
        <f t="shared" si="7"/>
        <v>0</v>
      </c>
    </row>
    <row r="116" spans="1:9" x14ac:dyDescent="0.25">
      <c r="A116" s="204"/>
      <c r="B116" s="153" t="s">
        <v>57</v>
      </c>
      <c r="C116" s="26">
        <v>271721000</v>
      </c>
      <c r="D116" s="26">
        <v>49609987.390000001</v>
      </c>
      <c r="E116" s="27">
        <f>SUM(D116/C116*100)</f>
        <v>18.257693512831178</v>
      </c>
    </row>
    <row r="117" spans="1:9" x14ac:dyDescent="0.25">
      <c r="A117" s="204"/>
      <c r="B117" s="170" t="s">
        <v>39</v>
      </c>
      <c r="C117" s="67">
        <v>6000000</v>
      </c>
      <c r="D117" s="70">
        <v>0</v>
      </c>
      <c r="E117" s="27">
        <f t="shared" si="7"/>
        <v>0</v>
      </c>
    </row>
    <row r="118" spans="1:9" x14ac:dyDescent="0.25">
      <c r="A118" s="204"/>
      <c r="B118" s="153" t="s">
        <v>58</v>
      </c>
      <c r="C118" s="26">
        <v>120000</v>
      </c>
      <c r="D118" s="26">
        <v>0</v>
      </c>
      <c r="E118" s="27">
        <f t="shared" si="7"/>
        <v>0</v>
      </c>
    </row>
    <row r="119" spans="1:9" x14ac:dyDescent="0.25">
      <c r="A119" s="204"/>
      <c r="B119" s="153" t="s">
        <v>59</v>
      </c>
      <c r="C119" s="26">
        <v>480000</v>
      </c>
      <c r="D119" s="26">
        <v>81830.25</v>
      </c>
      <c r="E119" s="27">
        <f t="shared" ref="E119" si="8">SUM(D119/C119*100)</f>
        <v>17.047968749999999</v>
      </c>
    </row>
    <row r="120" spans="1:9" ht="23.25" x14ac:dyDescent="0.25">
      <c r="A120" s="204"/>
      <c r="B120" s="170" t="s">
        <v>69</v>
      </c>
      <c r="C120" s="67">
        <v>600000</v>
      </c>
      <c r="D120" s="67">
        <v>158220</v>
      </c>
      <c r="E120" s="27">
        <f t="shared" si="7"/>
        <v>26.369999999999997</v>
      </c>
    </row>
    <row r="121" spans="1:9" x14ac:dyDescent="0.25">
      <c r="A121" s="204"/>
      <c r="B121" s="170" t="s">
        <v>12</v>
      </c>
      <c r="C121" s="67">
        <v>26640000</v>
      </c>
      <c r="D121" s="67">
        <v>2686228.65</v>
      </c>
      <c r="E121" s="27">
        <f t="shared" si="7"/>
        <v>10.083440878378378</v>
      </c>
    </row>
    <row r="122" spans="1:9" ht="15.75" thickBot="1" x14ac:dyDescent="0.3">
      <c r="A122" s="204"/>
      <c r="B122" s="172" t="s">
        <v>13</v>
      </c>
      <c r="C122" s="73">
        <v>24600000</v>
      </c>
      <c r="D122" s="73">
        <v>0</v>
      </c>
      <c r="E122" s="30"/>
    </row>
    <row r="123" spans="1:9" ht="23.25" x14ac:dyDescent="0.25">
      <c r="A123" s="164">
        <v>5014</v>
      </c>
      <c r="B123" s="165" t="s">
        <v>104</v>
      </c>
      <c r="C123" s="98">
        <f>SUM(C124:C126)</f>
        <v>2873240000</v>
      </c>
      <c r="D123" s="98">
        <f>SUM(D124:D126)</f>
        <v>2228652482.1999998</v>
      </c>
      <c r="E123" s="76">
        <f t="shared" si="5"/>
        <v>77.565830985229212</v>
      </c>
    </row>
    <row r="124" spans="1:9" x14ac:dyDescent="0.25">
      <c r="A124" s="173"/>
      <c r="B124" s="174" t="s">
        <v>57</v>
      </c>
      <c r="C124" s="101">
        <v>1074355000</v>
      </c>
      <c r="D124" s="101">
        <v>1068122899.5</v>
      </c>
      <c r="E124" s="47">
        <f t="shared" si="5"/>
        <v>99.419921673934596</v>
      </c>
    </row>
    <row r="125" spans="1:9" x14ac:dyDescent="0.25">
      <c r="A125" s="173"/>
      <c r="B125" s="153" t="s">
        <v>12</v>
      </c>
      <c r="C125" s="67">
        <v>270000000</v>
      </c>
      <c r="D125" s="67">
        <v>0</v>
      </c>
      <c r="E125" s="27">
        <f t="shared" si="5"/>
        <v>0</v>
      </c>
    </row>
    <row r="126" spans="1:9" ht="15.75" thickBot="1" x14ac:dyDescent="0.3">
      <c r="A126" s="145"/>
      <c r="B126" s="146" t="s">
        <v>13</v>
      </c>
      <c r="C126" s="71">
        <v>1528885000</v>
      </c>
      <c r="D126" s="71">
        <v>1160529582.7</v>
      </c>
      <c r="E126" s="16">
        <f t="shared" si="5"/>
        <v>75.906924503805058</v>
      </c>
    </row>
    <row r="127" spans="1:9" x14ac:dyDescent="0.25">
      <c r="A127" s="175">
        <v>5015</v>
      </c>
      <c r="B127" s="140" t="s">
        <v>74</v>
      </c>
      <c r="C127" s="64">
        <f>SUM(C128:C130)</f>
        <v>232900000</v>
      </c>
      <c r="D127" s="64">
        <f>SUM(D128:D130)</f>
        <v>186919680</v>
      </c>
      <c r="E127" s="47">
        <f t="shared" si="5"/>
        <v>80.257483898668951</v>
      </c>
    </row>
    <row r="128" spans="1:9" x14ac:dyDescent="0.25">
      <c r="A128" s="173"/>
      <c r="B128" s="170" t="s">
        <v>57</v>
      </c>
      <c r="C128" s="67">
        <v>98400000</v>
      </c>
      <c r="D128" s="66">
        <v>87435480</v>
      </c>
      <c r="E128" s="47">
        <f t="shared" ref="E128" si="9">SUM(D128/C128*100)</f>
        <v>88.857195121951221</v>
      </c>
      <c r="I128" s="1"/>
    </row>
    <row r="129" spans="1:9" x14ac:dyDescent="0.25">
      <c r="A129" s="173"/>
      <c r="B129" s="170" t="s">
        <v>12</v>
      </c>
      <c r="C129" s="67">
        <v>22000000</v>
      </c>
      <c r="D129" s="66">
        <v>0</v>
      </c>
      <c r="E129" s="55"/>
      <c r="I129" s="1"/>
    </row>
    <row r="130" spans="1:9" ht="15.75" thickBot="1" x14ac:dyDescent="0.3">
      <c r="A130" s="145"/>
      <c r="B130" s="114" t="s">
        <v>13</v>
      </c>
      <c r="C130" s="71">
        <v>112500000</v>
      </c>
      <c r="D130" s="71">
        <v>99484200</v>
      </c>
      <c r="E130" s="16">
        <f t="shared" si="5"/>
        <v>88.430399999999992</v>
      </c>
    </row>
    <row r="131" spans="1:9" x14ac:dyDescent="0.25">
      <c r="A131" s="176">
        <v>5016</v>
      </c>
      <c r="B131" s="169" t="s">
        <v>85</v>
      </c>
      <c r="C131" s="78">
        <f>SUM(C132:C133)</f>
        <v>367000000</v>
      </c>
      <c r="D131" s="75">
        <f>SUM(D132:D133)</f>
        <v>30605806.449999999</v>
      </c>
      <c r="E131" s="76">
        <f t="shared" si="5"/>
        <v>8.3394567983651218</v>
      </c>
    </row>
    <row r="132" spans="1:9" x14ac:dyDescent="0.25">
      <c r="A132" s="161"/>
      <c r="B132" s="170" t="s">
        <v>57</v>
      </c>
      <c r="C132" s="68">
        <v>34500000</v>
      </c>
      <c r="D132" s="77">
        <v>30605806.449999999</v>
      </c>
      <c r="E132" s="47">
        <f t="shared" si="5"/>
        <v>88.712482463768112</v>
      </c>
    </row>
    <row r="133" spans="1:9" ht="15.75" thickBot="1" x14ac:dyDescent="0.3">
      <c r="A133" s="145"/>
      <c r="B133" s="114" t="s">
        <v>13</v>
      </c>
      <c r="C133" s="71">
        <v>332500000</v>
      </c>
      <c r="D133" s="71">
        <v>0</v>
      </c>
      <c r="E133" s="74">
        <f t="shared" si="5"/>
        <v>0</v>
      </c>
    </row>
    <row r="134" spans="1:9" ht="23.25" x14ac:dyDescent="0.25">
      <c r="A134" s="177">
        <v>5017</v>
      </c>
      <c r="B134" s="154" t="s">
        <v>86</v>
      </c>
      <c r="C134" s="72">
        <f>SUM(C135:C137)</f>
        <v>2218001000</v>
      </c>
      <c r="D134" s="72">
        <f>SUM(D135:D137)</f>
        <v>1144723974.24</v>
      </c>
      <c r="E134" s="34">
        <f t="shared" si="5"/>
        <v>51.610615786016325</v>
      </c>
    </row>
    <row r="135" spans="1:9" x14ac:dyDescent="0.25">
      <c r="A135" s="162"/>
      <c r="B135" s="170" t="s">
        <v>57</v>
      </c>
      <c r="C135" s="70">
        <v>700000000</v>
      </c>
      <c r="D135" s="69">
        <v>187345974.24000001</v>
      </c>
      <c r="E135" s="47">
        <f t="shared" ref="E135:E142" si="10">SUM(D135/C135*100)</f>
        <v>26.763710605714287</v>
      </c>
    </row>
    <row r="136" spans="1:9" x14ac:dyDescent="0.25">
      <c r="A136" s="162"/>
      <c r="B136" s="153" t="s">
        <v>12</v>
      </c>
      <c r="C136" s="79">
        <v>1000</v>
      </c>
      <c r="D136" s="73">
        <v>0</v>
      </c>
      <c r="E136" s="27">
        <f t="shared" si="10"/>
        <v>0</v>
      </c>
    </row>
    <row r="137" spans="1:9" ht="15.75" thickBot="1" x14ac:dyDescent="0.3">
      <c r="A137" s="178"/>
      <c r="B137" s="146" t="s">
        <v>13</v>
      </c>
      <c r="C137" s="80">
        <v>1518000000</v>
      </c>
      <c r="D137" s="71">
        <v>957378000</v>
      </c>
      <c r="E137" s="16">
        <f t="shared" si="10"/>
        <v>63.068379446640321</v>
      </c>
    </row>
    <row r="138" spans="1:9" x14ac:dyDescent="0.25">
      <c r="A138" s="177">
        <v>5018</v>
      </c>
      <c r="B138" s="154" t="s">
        <v>87</v>
      </c>
      <c r="C138" s="72">
        <f>SUM(C139:C139)</f>
        <v>18000000</v>
      </c>
      <c r="D138" s="81">
        <f>SUM(D139:D139)</f>
        <v>0</v>
      </c>
      <c r="E138" s="34">
        <f t="shared" si="10"/>
        <v>0</v>
      </c>
    </row>
    <row r="139" spans="1:9" ht="15.75" thickBot="1" x14ac:dyDescent="0.3">
      <c r="A139" s="178"/>
      <c r="B139" s="114" t="s">
        <v>13</v>
      </c>
      <c r="C139" s="82">
        <v>18000000</v>
      </c>
      <c r="D139" s="51">
        <v>0</v>
      </c>
      <c r="E139" s="74">
        <f t="shared" si="10"/>
        <v>0</v>
      </c>
    </row>
    <row r="140" spans="1:9" ht="23.25" x14ac:dyDescent="0.25">
      <c r="A140" s="175">
        <v>5020</v>
      </c>
      <c r="B140" s="140" t="s">
        <v>89</v>
      </c>
      <c r="C140" s="72">
        <f>SUM(C141:C141)</f>
        <v>446000000</v>
      </c>
      <c r="D140" s="81">
        <f>SUM(D141:D141)</f>
        <v>265979600.40000001</v>
      </c>
      <c r="E140" s="34">
        <f t="shared" si="10"/>
        <v>59.63668170403588</v>
      </c>
    </row>
    <row r="141" spans="1:9" ht="15.75" thickBot="1" x14ac:dyDescent="0.3">
      <c r="A141" s="145"/>
      <c r="B141" s="179" t="s">
        <v>13</v>
      </c>
      <c r="C141" s="71">
        <v>446000000</v>
      </c>
      <c r="D141" s="71">
        <v>265979600.40000001</v>
      </c>
      <c r="E141" s="16">
        <f t="shared" si="10"/>
        <v>59.63668170403588</v>
      </c>
    </row>
    <row r="142" spans="1:9" ht="23.25" x14ac:dyDescent="0.25">
      <c r="A142" s="164">
        <v>5021</v>
      </c>
      <c r="B142" s="165" t="s">
        <v>93</v>
      </c>
      <c r="C142" s="78">
        <f>SUM(C143:C147)</f>
        <v>35200000</v>
      </c>
      <c r="D142" s="78">
        <f>SUM(D143:D147)</f>
        <v>1755945.6</v>
      </c>
      <c r="E142" s="76">
        <f t="shared" si="10"/>
        <v>4.9884818181818185</v>
      </c>
    </row>
    <row r="143" spans="1:9" x14ac:dyDescent="0.25">
      <c r="A143" s="180"/>
      <c r="B143" s="174" t="s">
        <v>55</v>
      </c>
      <c r="C143" s="69">
        <v>100000</v>
      </c>
      <c r="D143" s="69">
        <v>0</v>
      </c>
      <c r="E143" s="47">
        <f t="shared" ref="E143:E145" si="11">SUM(D143/C143*100)</f>
        <v>0</v>
      </c>
    </row>
    <row r="144" spans="1:9" x14ac:dyDescent="0.25">
      <c r="A144" s="180"/>
      <c r="B144" s="174" t="s">
        <v>57</v>
      </c>
      <c r="C144" s="69">
        <v>100000</v>
      </c>
      <c r="D144" s="69">
        <v>0</v>
      </c>
      <c r="E144" s="47">
        <f t="shared" si="11"/>
        <v>0</v>
      </c>
    </row>
    <row r="145" spans="1:5" ht="23.25" x14ac:dyDescent="0.25">
      <c r="A145" s="180"/>
      <c r="B145" s="153" t="s">
        <v>102</v>
      </c>
      <c r="C145" s="67">
        <v>100000</v>
      </c>
      <c r="D145" s="67">
        <v>0</v>
      </c>
      <c r="E145" s="27">
        <f t="shared" si="11"/>
        <v>0</v>
      </c>
    </row>
    <row r="146" spans="1:5" x14ac:dyDescent="0.25">
      <c r="A146" s="180"/>
      <c r="B146" s="195" t="s">
        <v>59</v>
      </c>
      <c r="C146" s="68">
        <v>100000</v>
      </c>
      <c r="D146" s="68">
        <v>0</v>
      </c>
      <c r="E146" s="55">
        <v>0</v>
      </c>
    </row>
    <row r="147" spans="1:5" ht="15.75" thickBot="1" x14ac:dyDescent="0.3">
      <c r="A147" s="166"/>
      <c r="B147" s="146" t="s">
        <v>12</v>
      </c>
      <c r="C147" s="102">
        <v>34800000</v>
      </c>
      <c r="D147" s="102">
        <v>1755945.6</v>
      </c>
      <c r="E147" s="74">
        <f>SUM(D147/C147*100)</f>
        <v>5.0458206896551729</v>
      </c>
    </row>
    <row r="148" spans="1:5" ht="23.25" x14ac:dyDescent="0.25">
      <c r="A148" s="164">
        <v>5022</v>
      </c>
      <c r="B148" s="165" t="s">
        <v>109</v>
      </c>
      <c r="C148" s="78">
        <f>SUM(C149:C150)</f>
        <v>220000000</v>
      </c>
      <c r="D148" s="78">
        <f>SUM(D149:D150)</f>
        <v>210775516.13999999</v>
      </c>
      <c r="E148" s="76">
        <f t="shared" ref="E148:E162" si="12">SUM(D148/C148*100)</f>
        <v>95.807052790909083</v>
      </c>
    </row>
    <row r="149" spans="1:5" x14ac:dyDescent="0.25">
      <c r="A149" s="173"/>
      <c r="B149" s="170" t="s">
        <v>57</v>
      </c>
      <c r="C149" s="77">
        <v>28000000</v>
      </c>
      <c r="D149" s="77">
        <v>18775516.140000001</v>
      </c>
      <c r="E149" s="34">
        <f t="shared" si="12"/>
        <v>67.055414785714291</v>
      </c>
    </row>
    <row r="150" spans="1:5" ht="15.75" thickBot="1" x14ac:dyDescent="0.3">
      <c r="A150" s="181"/>
      <c r="B150" s="171" t="s">
        <v>13</v>
      </c>
      <c r="C150" s="71">
        <v>192000000</v>
      </c>
      <c r="D150" s="71">
        <v>192000000</v>
      </c>
      <c r="E150" s="91">
        <f t="shared" si="12"/>
        <v>100</v>
      </c>
    </row>
    <row r="151" spans="1:5" x14ac:dyDescent="0.25">
      <c r="A151" s="175">
        <v>5028</v>
      </c>
      <c r="B151" s="140" t="s">
        <v>100</v>
      </c>
      <c r="C151" s="81">
        <f>C152</f>
        <v>419000000</v>
      </c>
      <c r="D151" s="81">
        <f>D152</f>
        <v>418800000</v>
      </c>
      <c r="E151" s="34">
        <f t="shared" si="12"/>
        <v>99.95226730310263</v>
      </c>
    </row>
    <row r="152" spans="1:5" ht="15.75" thickBot="1" x14ac:dyDescent="0.3">
      <c r="A152" s="181"/>
      <c r="B152" s="179" t="s">
        <v>13</v>
      </c>
      <c r="C152" s="51">
        <v>419000000</v>
      </c>
      <c r="D152" s="51">
        <v>418800000</v>
      </c>
      <c r="E152" s="16">
        <f t="shared" si="12"/>
        <v>99.95226730310263</v>
      </c>
    </row>
    <row r="153" spans="1:5" ht="23.25" x14ac:dyDescent="0.25">
      <c r="A153" s="168">
        <v>7095</v>
      </c>
      <c r="B153" s="182" t="s">
        <v>110</v>
      </c>
      <c r="C153" s="103">
        <f>SUM(C154:C162)</f>
        <v>138134000</v>
      </c>
      <c r="D153" s="103">
        <f>SUM(D154:D162)</f>
        <v>6689816.6200000001</v>
      </c>
      <c r="E153" s="104">
        <f t="shared" si="12"/>
        <v>4.842990588848509</v>
      </c>
    </row>
    <row r="154" spans="1:5" x14ac:dyDescent="0.25">
      <c r="A154" s="203"/>
      <c r="B154" s="153" t="s">
        <v>55</v>
      </c>
      <c r="C154" s="26">
        <v>123000</v>
      </c>
      <c r="D154" s="26">
        <v>0</v>
      </c>
      <c r="E154" s="37">
        <f t="shared" si="12"/>
        <v>0</v>
      </c>
    </row>
    <row r="155" spans="1:5" x14ac:dyDescent="0.25">
      <c r="A155" s="204"/>
      <c r="B155" s="153" t="s">
        <v>56</v>
      </c>
      <c r="C155" s="26">
        <v>36000</v>
      </c>
      <c r="D155" s="26">
        <v>0</v>
      </c>
      <c r="E155" s="37">
        <f t="shared" si="12"/>
        <v>0</v>
      </c>
    </row>
    <row r="156" spans="1:5" x14ac:dyDescent="0.25">
      <c r="A156" s="204"/>
      <c r="B156" s="153" t="s">
        <v>57</v>
      </c>
      <c r="C156" s="26">
        <v>137228000</v>
      </c>
      <c r="D156" s="26">
        <v>6679977.4199999999</v>
      </c>
      <c r="E156" s="37">
        <f t="shared" si="12"/>
        <v>4.8677947794910654</v>
      </c>
    </row>
    <row r="157" spans="1:5" x14ac:dyDescent="0.25">
      <c r="A157" s="204"/>
      <c r="B157" s="170" t="s">
        <v>39</v>
      </c>
      <c r="C157" s="67">
        <v>120000</v>
      </c>
      <c r="D157" s="70">
        <v>0</v>
      </c>
      <c r="E157" s="37">
        <f t="shared" si="12"/>
        <v>0</v>
      </c>
    </row>
    <row r="158" spans="1:5" x14ac:dyDescent="0.25">
      <c r="A158" s="204"/>
      <c r="B158" s="153" t="s">
        <v>58</v>
      </c>
      <c r="C158" s="26">
        <v>3000</v>
      </c>
      <c r="D158" s="26">
        <v>0</v>
      </c>
      <c r="E158" s="37">
        <f t="shared" si="12"/>
        <v>0</v>
      </c>
    </row>
    <row r="159" spans="1:5" x14ac:dyDescent="0.25">
      <c r="A159" s="204"/>
      <c r="B159" s="153" t="s">
        <v>59</v>
      </c>
      <c r="C159" s="26">
        <v>24000</v>
      </c>
      <c r="D159" s="26">
        <v>0</v>
      </c>
      <c r="E159" s="37">
        <f t="shared" si="12"/>
        <v>0</v>
      </c>
    </row>
    <row r="160" spans="1:5" ht="23.25" x14ac:dyDescent="0.25">
      <c r="A160" s="204"/>
      <c r="B160" s="170" t="s">
        <v>69</v>
      </c>
      <c r="C160" s="67">
        <v>540000</v>
      </c>
      <c r="D160" s="67">
        <v>9839.2000000000007</v>
      </c>
      <c r="E160" s="37">
        <f t="shared" si="12"/>
        <v>1.8220740740740742</v>
      </c>
    </row>
    <row r="161" spans="1:8" x14ac:dyDescent="0.25">
      <c r="A161" s="204"/>
      <c r="B161" s="170" t="s">
        <v>12</v>
      </c>
      <c r="C161" s="67">
        <v>36000</v>
      </c>
      <c r="D161" s="67">
        <v>0</v>
      </c>
      <c r="E161" s="37">
        <f t="shared" si="12"/>
        <v>0</v>
      </c>
    </row>
    <row r="162" spans="1:8" ht="15.75" thickBot="1" x14ac:dyDescent="0.3">
      <c r="A162" s="205"/>
      <c r="B162" s="171" t="s">
        <v>13</v>
      </c>
      <c r="C162" s="71">
        <v>24000</v>
      </c>
      <c r="D162" s="71">
        <v>0</v>
      </c>
      <c r="E162" s="100">
        <f t="shared" si="12"/>
        <v>0</v>
      </c>
    </row>
    <row r="163" spans="1:8" x14ac:dyDescent="0.25">
      <c r="A163" s="175">
        <v>7096</v>
      </c>
      <c r="B163" s="140" t="s">
        <v>111</v>
      </c>
      <c r="C163" s="81">
        <f>C164</f>
        <v>2540000000</v>
      </c>
      <c r="D163" s="81">
        <f>D164</f>
        <v>2518850000</v>
      </c>
      <c r="E163" s="34">
        <f t="shared" ref="E163:E164" si="13">SUM(D163/C163*100)</f>
        <v>99.16732283464566</v>
      </c>
    </row>
    <row r="164" spans="1:8" ht="15.75" thickBot="1" x14ac:dyDescent="0.3">
      <c r="A164" s="181"/>
      <c r="B164" s="179" t="s">
        <v>98</v>
      </c>
      <c r="C164" s="51">
        <v>2540000000</v>
      </c>
      <c r="D164" s="51">
        <v>2518850000</v>
      </c>
      <c r="E164" s="16">
        <f t="shared" si="13"/>
        <v>99.16732283464566</v>
      </c>
    </row>
    <row r="165" spans="1:8" ht="26.25" x14ac:dyDescent="0.25">
      <c r="A165" s="183">
        <v>2302</v>
      </c>
      <c r="B165" s="151" t="s">
        <v>75</v>
      </c>
      <c r="C165" s="105"/>
      <c r="D165" s="94"/>
      <c r="E165" s="25"/>
    </row>
    <row r="166" spans="1:8" x14ac:dyDescent="0.25">
      <c r="A166" s="122" t="s">
        <v>37</v>
      </c>
      <c r="B166" s="144" t="s">
        <v>76</v>
      </c>
      <c r="C166" s="50">
        <f>SUM(C167:C172)</f>
        <v>75624000</v>
      </c>
      <c r="D166" s="50">
        <f>SUM(D167:D172)</f>
        <v>63169920.339999996</v>
      </c>
      <c r="E166" s="21">
        <f t="shared" ref="E166:E189" si="14">SUM(D166/C166*100)</f>
        <v>83.531577726647626</v>
      </c>
    </row>
    <row r="167" spans="1:8" x14ac:dyDescent="0.25">
      <c r="A167" s="184"/>
      <c r="B167" s="141" t="s">
        <v>49</v>
      </c>
      <c r="C167" s="67">
        <v>57597000</v>
      </c>
      <c r="D167" s="26">
        <v>51873783.159999996</v>
      </c>
      <c r="E167" s="21">
        <f t="shared" si="14"/>
        <v>90.063342118513106</v>
      </c>
    </row>
    <row r="168" spans="1:8" x14ac:dyDescent="0.25">
      <c r="A168" s="155"/>
      <c r="B168" s="153" t="s">
        <v>50</v>
      </c>
      <c r="C168" s="67">
        <v>8726000</v>
      </c>
      <c r="D168" s="26">
        <v>7858878.0499999998</v>
      </c>
      <c r="E168" s="21">
        <f>SUM(D168/C168*100)</f>
        <v>90.062778478111397</v>
      </c>
    </row>
    <row r="169" spans="1:8" x14ac:dyDescent="0.25">
      <c r="A169" s="185"/>
      <c r="B169" s="141" t="s">
        <v>53</v>
      </c>
      <c r="C169" s="83">
        <v>676000</v>
      </c>
      <c r="D169" s="83">
        <v>503351.03999999998</v>
      </c>
      <c r="E169" s="21">
        <f t="shared" si="14"/>
        <v>74.460213017751471</v>
      </c>
      <c r="H169" s="1"/>
    </row>
    <row r="170" spans="1:8" ht="23.25" x14ac:dyDescent="0.25">
      <c r="A170" s="185"/>
      <c r="B170" s="141" t="s">
        <v>54</v>
      </c>
      <c r="C170" s="83">
        <v>470000</v>
      </c>
      <c r="D170" s="83">
        <v>185363.78</v>
      </c>
      <c r="E170" s="21">
        <f t="shared" si="14"/>
        <v>39.439102127659574</v>
      </c>
    </row>
    <row r="171" spans="1:8" x14ac:dyDescent="0.25">
      <c r="A171" s="186"/>
      <c r="B171" s="141" t="s">
        <v>56</v>
      </c>
      <c r="C171" s="67">
        <v>800000</v>
      </c>
      <c r="D171" s="67">
        <v>562154.99</v>
      </c>
      <c r="E171" s="21">
        <f t="shared" si="14"/>
        <v>70.26937375</v>
      </c>
    </row>
    <row r="172" spans="1:8" ht="15.75" thickBot="1" x14ac:dyDescent="0.3">
      <c r="A172" s="187"/>
      <c r="B172" s="114" t="s">
        <v>57</v>
      </c>
      <c r="C172" s="71">
        <v>7355000</v>
      </c>
      <c r="D172" s="71">
        <v>2186389.3199999998</v>
      </c>
      <c r="E172" s="106">
        <f t="shared" si="14"/>
        <v>29.726571312032629</v>
      </c>
    </row>
    <row r="173" spans="1:8" ht="26.25" x14ac:dyDescent="0.25">
      <c r="A173" s="188">
        <v>2303</v>
      </c>
      <c r="B173" s="189" t="s">
        <v>77</v>
      </c>
      <c r="C173" s="84"/>
      <c r="D173" s="84"/>
      <c r="E173" s="19"/>
    </row>
    <row r="174" spans="1:8" x14ac:dyDescent="0.25">
      <c r="A174" s="122" t="s">
        <v>37</v>
      </c>
      <c r="B174" s="144" t="s">
        <v>78</v>
      </c>
      <c r="C174" s="50">
        <f>SUM(C175:C180)</f>
        <v>41462000</v>
      </c>
      <c r="D174" s="46">
        <f>SUM(D175:D180)</f>
        <v>35179742.609999999</v>
      </c>
      <c r="E174" s="21">
        <f t="shared" si="14"/>
        <v>84.848156408277447</v>
      </c>
    </row>
    <row r="175" spans="1:8" x14ac:dyDescent="0.25">
      <c r="A175" s="155"/>
      <c r="B175" s="153" t="s">
        <v>49</v>
      </c>
      <c r="C175" s="26">
        <v>32404000</v>
      </c>
      <c r="D175" s="26">
        <v>28807821.75</v>
      </c>
      <c r="E175" s="27">
        <f t="shared" si="14"/>
        <v>88.902054530304895</v>
      </c>
    </row>
    <row r="176" spans="1:8" x14ac:dyDescent="0.25">
      <c r="A176" s="185"/>
      <c r="B176" s="153" t="s">
        <v>50</v>
      </c>
      <c r="C176" s="85">
        <v>4863000</v>
      </c>
      <c r="D176" s="85">
        <v>4364385.13</v>
      </c>
      <c r="E176" s="27">
        <f t="shared" si="14"/>
        <v>89.746763931729376</v>
      </c>
    </row>
    <row r="177" spans="1:5" x14ac:dyDescent="0.25">
      <c r="A177" s="155"/>
      <c r="B177" s="153" t="s">
        <v>53</v>
      </c>
      <c r="C177" s="67">
        <v>395000</v>
      </c>
      <c r="D177" s="26">
        <v>253873.89</v>
      </c>
      <c r="E177" s="27">
        <f t="shared" si="14"/>
        <v>64.271870886075959</v>
      </c>
    </row>
    <row r="178" spans="1:5" ht="23.25" x14ac:dyDescent="0.25">
      <c r="A178" s="155"/>
      <c r="B178" s="141" t="s">
        <v>91</v>
      </c>
      <c r="C178" s="67">
        <v>600000</v>
      </c>
      <c r="D178" s="26">
        <v>500697.88</v>
      </c>
      <c r="E178" s="27">
        <f t="shared" si="14"/>
        <v>83.449646666666666</v>
      </c>
    </row>
    <row r="179" spans="1:5" x14ac:dyDescent="0.25">
      <c r="A179" s="155"/>
      <c r="B179" s="153" t="s">
        <v>56</v>
      </c>
      <c r="C179" s="67">
        <v>1700000</v>
      </c>
      <c r="D179" s="26">
        <v>1252963.96</v>
      </c>
      <c r="E179" s="27">
        <f t="shared" si="14"/>
        <v>73.703762352941169</v>
      </c>
    </row>
    <row r="180" spans="1:5" ht="15.75" thickBot="1" x14ac:dyDescent="0.3">
      <c r="A180" s="155"/>
      <c r="B180" s="190" t="s">
        <v>57</v>
      </c>
      <c r="C180" s="71">
        <v>1500000</v>
      </c>
      <c r="D180" s="32">
        <v>0</v>
      </c>
      <c r="E180" s="16">
        <f t="shared" si="14"/>
        <v>0</v>
      </c>
    </row>
    <row r="181" spans="1:5" x14ac:dyDescent="0.25">
      <c r="A181" s="183">
        <v>2402</v>
      </c>
      <c r="B181" s="191" t="s">
        <v>79</v>
      </c>
      <c r="C181" s="68"/>
      <c r="D181" s="42"/>
      <c r="E181" s="30"/>
    </row>
    <row r="182" spans="1:5" ht="23.25" x14ac:dyDescent="0.25">
      <c r="A182" s="192">
        <v>4002</v>
      </c>
      <c r="B182" s="193" t="s">
        <v>88</v>
      </c>
      <c r="C182" s="49">
        <f>SUM(C183:C186)</f>
        <v>3893394000</v>
      </c>
      <c r="D182" s="49">
        <f>SUM(D183:D186)</f>
        <v>0</v>
      </c>
      <c r="E182" s="37">
        <f t="shared" si="14"/>
        <v>0</v>
      </c>
    </row>
    <row r="183" spans="1:5" x14ac:dyDescent="0.25">
      <c r="A183" s="194"/>
      <c r="B183" s="153" t="s">
        <v>57</v>
      </c>
      <c r="C183" s="67">
        <v>18200000</v>
      </c>
      <c r="D183" s="26">
        <v>0</v>
      </c>
      <c r="E183" s="27">
        <f t="shared" si="14"/>
        <v>0</v>
      </c>
    </row>
    <row r="184" spans="1:5" ht="23.25" x14ac:dyDescent="0.25">
      <c r="A184" s="194"/>
      <c r="B184" s="195" t="s">
        <v>69</v>
      </c>
      <c r="C184" s="67">
        <v>21000000</v>
      </c>
      <c r="D184" s="26">
        <v>0</v>
      </c>
      <c r="E184" s="27">
        <f t="shared" si="14"/>
        <v>0</v>
      </c>
    </row>
    <row r="185" spans="1:5" ht="23.25" x14ac:dyDescent="0.25">
      <c r="A185" s="194"/>
      <c r="B185" s="153" t="s">
        <v>62</v>
      </c>
      <c r="C185" s="67">
        <v>2260800000</v>
      </c>
      <c r="D185" s="26">
        <v>0</v>
      </c>
      <c r="E185" s="27">
        <f t="shared" si="14"/>
        <v>0</v>
      </c>
    </row>
    <row r="186" spans="1:5" ht="15.75" thickBot="1" x14ac:dyDescent="0.3">
      <c r="A186" s="188"/>
      <c r="B186" s="114" t="s">
        <v>63</v>
      </c>
      <c r="C186" s="71">
        <v>1593394000</v>
      </c>
      <c r="D186" s="32">
        <v>0</v>
      </c>
      <c r="E186" s="16">
        <f t="shared" si="14"/>
        <v>0</v>
      </c>
    </row>
    <row r="187" spans="1:5" x14ac:dyDescent="0.25">
      <c r="A187" s="122" t="s">
        <v>9</v>
      </c>
      <c r="B187" s="196" t="s">
        <v>80</v>
      </c>
      <c r="C187" s="86">
        <f>C188</f>
        <v>1574701000</v>
      </c>
      <c r="D187" s="87">
        <v>0</v>
      </c>
      <c r="E187" s="34">
        <f t="shared" si="14"/>
        <v>0</v>
      </c>
    </row>
    <row r="188" spans="1:5" x14ac:dyDescent="0.25">
      <c r="A188" s="122"/>
      <c r="B188" s="142" t="s">
        <v>81</v>
      </c>
      <c r="C188" s="73">
        <v>1574701000</v>
      </c>
      <c r="D188" s="29">
        <v>0</v>
      </c>
      <c r="E188" s="55">
        <f t="shared" si="14"/>
        <v>0</v>
      </c>
    </row>
    <row r="189" spans="1:5" x14ac:dyDescent="0.25">
      <c r="A189" s="122" t="s">
        <v>30</v>
      </c>
      <c r="B189" s="193" t="s">
        <v>82</v>
      </c>
      <c r="C189" s="88">
        <f>C190</f>
        <v>2000000</v>
      </c>
      <c r="D189" s="41">
        <f>D190</f>
        <v>0</v>
      </c>
      <c r="E189" s="37">
        <f t="shared" si="14"/>
        <v>0</v>
      </c>
    </row>
    <row r="190" spans="1:5" x14ac:dyDescent="0.25">
      <c r="A190" s="122"/>
      <c r="B190" s="153" t="s">
        <v>83</v>
      </c>
      <c r="C190" s="67">
        <v>2000000</v>
      </c>
      <c r="D190" s="26">
        <v>0</v>
      </c>
      <c r="E190" s="27">
        <f t="shared" ref="E190" si="15">SUM(D190/C190*100)</f>
        <v>0</v>
      </c>
    </row>
    <row r="191" spans="1:5" x14ac:dyDescent="0.25">
      <c r="A191" s="111">
        <v>4001</v>
      </c>
      <c r="B191" s="197" t="s">
        <v>97</v>
      </c>
      <c r="C191" s="89">
        <f>C192</f>
        <v>10000000000</v>
      </c>
      <c r="D191" s="53">
        <v>0</v>
      </c>
      <c r="E191" s="34">
        <f t="shared" ref="E191:E192" si="16">SUM(D191/C191*100)</f>
        <v>0</v>
      </c>
    </row>
    <row r="192" spans="1:5" ht="15.75" thickBot="1" x14ac:dyDescent="0.3">
      <c r="A192" s="122"/>
      <c r="B192" s="153" t="s">
        <v>98</v>
      </c>
      <c r="C192" s="71">
        <v>10000000000</v>
      </c>
      <c r="D192" s="32">
        <v>0</v>
      </c>
      <c r="E192" s="16">
        <f t="shared" si="16"/>
        <v>0</v>
      </c>
    </row>
    <row r="193" spans="1:8" ht="15.75" thickBot="1" x14ac:dyDescent="0.3">
      <c r="A193" s="198"/>
      <c r="B193" s="199" t="s">
        <v>84</v>
      </c>
      <c r="C193" s="90">
        <f>SUM(C191+C189+C187+C182+C174+C166+C151+C148+C140+C138+C134+C131+C127+C123+C110+C108+C106+C97+C83+C73+C64+C43+C40++C39+C30+C28+C22+C17+C13+C9+C6+C3+C142+C11+C15+C113+C163+C153)</f>
        <v>488193232000</v>
      </c>
      <c r="D193" s="90">
        <f>SUM(D191+D189+D187+D182+D174+D166+D151+D148+D140+D138+D134+D131+D127+D123+D110+D108+D106+D97+D83+D73+D64+D43+D40++D39+D30+D28+D22+D17+D13+D9+D6+D3+D142+D11+D15+D113+D163+D153)</f>
        <v>394102992544.68988</v>
      </c>
      <c r="E193" s="91">
        <f>SUM(D193/C193*100)</f>
        <v>80.726844763937635</v>
      </c>
      <c r="H193" s="7"/>
    </row>
    <row r="194" spans="1:8" x14ac:dyDescent="0.25">
      <c r="A194" s="200"/>
      <c r="B194" s="201"/>
    </row>
    <row r="195" spans="1:8" x14ac:dyDescent="0.25">
      <c r="A195" s="200"/>
      <c r="B195" s="202"/>
      <c r="C195" s="95"/>
      <c r="D195" s="96"/>
    </row>
    <row r="196" spans="1:8" x14ac:dyDescent="0.25">
      <c r="A196" s="200"/>
      <c r="B196" s="202"/>
      <c r="C196" s="97"/>
      <c r="D196" s="96"/>
      <c r="E196" s="92"/>
    </row>
    <row r="197" spans="1:8" x14ac:dyDescent="0.25">
      <c r="A197" s="200"/>
      <c r="B197" s="202"/>
      <c r="C197" s="97"/>
      <c r="D197" s="97"/>
    </row>
    <row r="198" spans="1:8" x14ac:dyDescent="0.25">
      <c r="A198" s="200"/>
      <c r="B198" s="201"/>
    </row>
  </sheetData>
  <mergeCells count="6">
    <mergeCell ref="A154:A162"/>
    <mergeCell ref="A69:A71"/>
    <mergeCell ref="A44:A63"/>
    <mergeCell ref="A84:A96"/>
    <mergeCell ref="A111:A112"/>
    <mergeCell ref="A114:A122"/>
  </mergeCells>
  <pageMargins left="0.7" right="0.7" top="0.75" bottom="0.75" header="0.3" footer="0.3"/>
  <pageSetup paperSize="9" scale="80" orientation="portrait" r:id="rId1"/>
  <ignoredErrors>
    <ignoredError sqref="E72" formula="1"/>
    <ignoredError sqref="D1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30.11.2024.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2024-12-13T10:40:43Z</dcterms:modified>
</cp:coreProperties>
</file>